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Željko\Desktop\HŠS 15 02 2025\KOMISIJE\c - Za rad s mladima\"/>
    </mc:Choice>
  </mc:AlternateContent>
  <xr:revisionPtr revIDLastSave="0" documentId="8_{D9D5A77A-48DF-4CF6-83BC-30A0B7062CA0}" xr6:coauthVersionLast="47" xr6:coauthVersionMax="47" xr10:uidLastSave="{00000000-0000-0000-0000-000000000000}"/>
  <bookViews>
    <workbookView xWindow="-120" yWindow="-120" windowWidth="29040" windowHeight="15720" xr2:uid="{121643FF-C44A-43A9-A1BC-CB34CC8A9DF9}"/>
  </bookViews>
  <sheets>
    <sheet name="TOP 30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8" i="6" l="1"/>
  <c r="Y9" i="6" s="1"/>
  <c r="Z8" i="6"/>
  <c r="Z9" i="6" s="1"/>
  <c r="AA8" i="6"/>
  <c r="AA9" i="6" s="1"/>
  <c r="X9" i="6"/>
  <c r="Q19" i="6"/>
  <c r="T18" i="6"/>
  <c r="T19" i="6" s="1"/>
  <c r="S18" i="6"/>
  <c r="S19" i="6" s="1"/>
  <c r="R18" i="6"/>
  <c r="R19" i="6" s="1"/>
  <c r="Q29" i="6"/>
  <c r="J49" i="6"/>
  <c r="Q34" i="6"/>
  <c r="T28" i="6"/>
  <c r="T29" i="6" s="1"/>
  <c r="S28" i="6"/>
  <c r="S29" i="6" s="1"/>
  <c r="R28" i="6"/>
  <c r="R29" i="6" s="1"/>
  <c r="M48" i="6"/>
  <c r="M49" i="6" s="1"/>
  <c r="L48" i="6"/>
  <c r="L49" i="6" s="1"/>
  <c r="K48" i="6"/>
  <c r="K49" i="6" s="1"/>
  <c r="T33" i="6"/>
  <c r="T34" i="6" s="1"/>
  <c r="S33" i="6"/>
  <c r="S34" i="6" s="1"/>
  <c r="R33" i="6"/>
  <c r="R34" i="6" s="1"/>
  <c r="Q14" i="6"/>
  <c r="J39" i="6"/>
  <c r="Q24" i="6"/>
  <c r="Q54" i="6"/>
  <c r="T13" i="6"/>
  <c r="T14" i="6" s="1"/>
  <c r="S13" i="6"/>
  <c r="S14" i="6" s="1"/>
  <c r="R13" i="6"/>
  <c r="R14" i="6" s="1"/>
  <c r="M38" i="6"/>
  <c r="M39" i="6" s="1"/>
  <c r="L38" i="6"/>
  <c r="L39" i="6" s="1"/>
  <c r="K38" i="6"/>
  <c r="K39" i="6" s="1"/>
  <c r="T23" i="6"/>
  <c r="T24" i="6" s="1"/>
  <c r="S23" i="6"/>
  <c r="S24" i="6" s="1"/>
  <c r="R23" i="6"/>
  <c r="R24" i="6" s="1"/>
  <c r="T53" i="6"/>
  <c r="T54" i="6" s="1"/>
  <c r="S53" i="6"/>
  <c r="S54" i="6" s="1"/>
  <c r="R53" i="6"/>
  <c r="R54" i="6" s="1"/>
  <c r="J44" i="6"/>
  <c r="J34" i="6"/>
  <c r="J9" i="6"/>
  <c r="Q9" i="6"/>
  <c r="Q49" i="6"/>
  <c r="M43" i="6"/>
  <c r="M44" i="6" s="1"/>
  <c r="L43" i="6"/>
  <c r="L44" i="6" s="1"/>
  <c r="K43" i="6"/>
  <c r="K44" i="6" s="1"/>
  <c r="M33" i="6"/>
  <c r="M34" i="6" s="1"/>
  <c r="L33" i="6"/>
  <c r="L34" i="6" s="1"/>
  <c r="K33" i="6"/>
  <c r="K34" i="6" s="1"/>
  <c r="M8" i="6"/>
  <c r="M9" i="6" s="1"/>
  <c r="L8" i="6"/>
  <c r="L9" i="6" s="1"/>
  <c r="K8" i="6"/>
  <c r="K9" i="6" s="1"/>
  <c r="T8" i="6"/>
  <c r="T9" i="6" s="1"/>
  <c r="S8" i="6"/>
  <c r="S9" i="6" s="1"/>
  <c r="R8" i="6"/>
  <c r="R9" i="6" s="1"/>
  <c r="T48" i="6"/>
  <c r="T49" i="6" s="1"/>
  <c r="S48" i="6"/>
  <c r="S49" i="6" s="1"/>
  <c r="R48" i="6"/>
  <c r="R49" i="6" s="1"/>
  <c r="J29" i="6"/>
  <c r="X19" i="6"/>
  <c r="J24" i="6"/>
  <c r="C54" i="6"/>
  <c r="J19" i="6"/>
  <c r="Q39" i="6"/>
  <c r="M28" i="6"/>
  <c r="M29" i="6" s="1"/>
  <c r="L28" i="6"/>
  <c r="L29" i="6" s="1"/>
  <c r="K28" i="6"/>
  <c r="K29" i="6" s="1"/>
  <c r="AA18" i="6"/>
  <c r="AA19" i="6" s="1"/>
  <c r="Z18" i="6"/>
  <c r="Z19" i="6" s="1"/>
  <c r="Y18" i="6"/>
  <c r="Y19" i="6" s="1"/>
  <c r="M23" i="6"/>
  <c r="M24" i="6" s="1"/>
  <c r="L23" i="6"/>
  <c r="L24" i="6" s="1"/>
  <c r="K23" i="6"/>
  <c r="K24" i="6" s="1"/>
  <c r="F53" i="6"/>
  <c r="F54" i="6" s="1"/>
  <c r="E53" i="6"/>
  <c r="E54" i="6" s="1"/>
  <c r="D53" i="6"/>
  <c r="D54" i="6" s="1"/>
  <c r="M18" i="6"/>
  <c r="M19" i="6" s="1"/>
  <c r="L18" i="6"/>
  <c r="L19" i="6" s="1"/>
  <c r="K18" i="6"/>
  <c r="K19" i="6" s="1"/>
  <c r="T38" i="6"/>
  <c r="T39" i="6" s="1"/>
  <c r="S38" i="6"/>
  <c r="S39" i="6" s="1"/>
  <c r="R38" i="6"/>
  <c r="R39" i="6" s="1"/>
  <c r="C39" i="6"/>
  <c r="Q44" i="6"/>
  <c r="J14" i="6"/>
  <c r="C34" i="6"/>
  <c r="C49" i="6"/>
  <c r="J54" i="6"/>
  <c r="F38" i="6"/>
  <c r="F39" i="6" s="1"/>
  <c r="E38" i="6"/>
  <c r="E39" i="6" s="1"/>
  <c r="D38" i="6"/>
  <c r="D39" i="6" s="1"/>
  <c r="T43" i="6"/>
  <c r="T44" i="6" s="1"/>
  <c r="S43" i="6"/>
  <c r="S44" i="6" s="1"/>
  <c r="R43" i="6"/>
  <c r="R44" i="6" s="1"/>
  <c r="M13" i="6"/>
  <c r="M14" i="6" s="1"/>
  <c r="L13" i="6"/>
  <c r="L14" i="6" s="1"/>
  <c r="K13" i="6"/>
  <c r="K14" i="6" s="1"/>
  <c r="F33" i="6"/>
  <c r="F34" i="6" s="1"/>
  <c r="E33" i="6"/>
  <c r="E34" i="6" s="1"/>
  <c r="D33" i="6"/>
  <c r="D34" i="6" s="1"/>
  <c r="F48" i="6"/>
  <c r="F49" i="6" s="1"/>
  <c r="E48" i="6"/>
  <c r="E49" i="6" s="1"/>
  <c r="D48" i="6"/>
  <c r="D49" i="6" s="1"/>
  <c r="M53" i="6"/>
  <c r="M54" i="6" s="1"/>
  <c r="L53" i="6"/>
  <c r="L54" i="6" s="1"/>
  <c r="K53" i="6"/>
  <c r="K54" i="6" s="1"/>
  <c r="C19" i="6"/>
  <c r="X14" i="6"/>
  <c r="C24" i="6"/>
  <c r="C29" i="6"/>
  <c r="C44" i="6"/>
  <c r="C14" i="6"/>
  <c r="C9" i="6"/>
  <c r="F18" i="6"/>
  <c r="F19" i="6" s="1"/>
  <c r="E18" i="6"/>
  <c r="E19" i="6" s="1"/>
  <c r="D18" i="6"/>
  <c r="D19" i="6" s="1"/>
  <c r="AA13" i="6"/>
  <c r="AA14" i="6" s="1"/>
  <c r="Z13" i="6"/>
  <c r="Z14" i="6" s="1"/>
  <c r="Y13" i="6"/>
  <c r="Y14" i="6" s="1"/>
  <c r="F23" i="6"/>
  <c r="F24" i="6" s="1"/>
  <c r="E23" i="6"/>
  <c r="E24" i="6" s="1"/>
  <c r="D23" i="6"/>
  <c r="D24" i="6" s="1"/>
  <c r="F28" i="6"/>
  <c r="F29" i="6" s="1"/>
  <c r="E28" i="6"/>
  <c r="E29" i="6" s="1"/>
  <c r="D28" i="6"/>
  <c r="D29" i="6" s="1"/>
  <c r="F43" i="6"/>
  <c r="F44" i="6" s="1"/>
  <c r="E43" i="6"/>
  <c r="E44" i="6" s="1"/>
  <c r="D43" i="6"/>
  <c r="D44" i="6" s="1"/>
  <c r="F13" i="6"/>
  <c r="F14" i="6" s="1"/>
  <c r="E13" i="6"/>
  <c r="E14" i="6" s="1"/>
  <c r="D13" i="6"/>
  <c r="D14" i="6" s="1"/>
  <c r="F8" i="6"/>
  <c r="F9" i="6" s="1"/>
  <c r="E8" i="6"/>
  <c r="E9" i="6" s="1"/>
  <c r="D8" i="6"/>
  <c r="D9" i="6" s="1"/>
  <c r="AB6" i="6" l="1"/>
  <c r="G51" i="6"/>
  <c r="N6" i="6"/>
  <c r="G31" i="6"/>
  <c r="U36" i="6"/>
  <c r="U31" i="6"/>
  <c r="G16" i="6"/>
  <c r="G21" i="6"/>
  <c r="N41" i="6"/>
  <c r="G11" i="6"/>
  <c r="AB16" i="6"/>
  <c r="U6" i="6"/>
  <c r="G41" i="6"/>
  <c r="G46" i="6"/>
  <c r="G26" i="6"/>
  <c r="U41" i="6"/>
  <c r="U46" i="6"/>
  <c r="N36" i="6"/>
  <c r="N11" i="6"/>
  <c r="N51" i="6"/>
  <c r="N31" i="6"/>
  <c r="G6" i="6"/>
  <c r="AB11" i="6"/>
  <c r="N16" i="6"/>
  <c r="N21" i="6"/>
  <c r="U11" i="6"/>
  <c r="U51" i="6"/>
  <c r="N46" i="6"/>
  <c r="U26" i="6"/>
  <c r="G36" i="6"/>
  <c r="N26" i="6"/>
  <c r="U21" i="6"/>
  <c r="U1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Miroslav Jakovic</author>
  </authors>
  <commentList>
    <comment ref="G16" authorId="0" shapeId="0" xr:uid="{1521D069-CC64-4274-AEEE-A99C094F293A}">
      <text>
        <r>
          <rPr>
            <b/>
            <sz val="9"/>
            <color indexed="81"/>
            <rFont val="Segoe UI"/>
            <charset val="1"/>
          </rPr>
          <t>Miroslav Jakovic:</t>
        </r>
        <r>
          <rPr>
            <sz val="9"/>
            <color indexed="81"/>
            <rFont val="Segoe UI"/>
            <charset val="1"/>
          </rPr>
          <t xml:space="preserve">
+5, 3. na EP 2022</t>
        </r>
      </text>
    </comment>
    <comment ref="D22" authorId="0" shapeId="0" xr:uid="{DE837556-ED79-43CD-831C-042F458F6821}">
      <text>
        <r>
          <rPr>
            <b/>
            <sz val="9"/>
            <color indexed="81"/>
            <rFont val="Segoe UI"/>
            <family val="2"/>
          </rPr>
          <t>Miroslav Jakovic:</t>
        </r>
        <r>
          <rPr>
            <sz val="9"/>
            <color indexed="81"/>
            <rFont val="Segoe UI"/>
            <family val="2"/>
          </rPr>
          <t xml:space="preserve">
7 na U15, 3 na U17</t>
        </r>
      </text>
    </comment>
    <comment ref="M32" authorId="0" shapeId="0" xr:uid="{F0C40E99-6538-46C1-9833-B7EC4CBF2336}">
      <text>
        <r>
          <rPr>
            <b/>
            <sz val="9"/>
            <color indexed="81"/>
            <rFont val="Segoe UI"/>
            <family val="2"/>
          </rPr>
          <t>Miroslav Jakovic:</t>
        </r>
        <r>
          <rPr>
            <sz val="9"/>
            <color indexed="81"/>
            <rFont val="Segoe UI"/>
            <family val="2"/>
          </rPr>
          <t xml:space="preserve">
Juniorska</t>
        </r>
      </text>
    </comment>
  </commentList>
</comments>
</file>

<file path=xl/sharedStrings.xml><?xml version="1.0" encoding="utf-8"?>
<sst xmlns="http://schemas.openxmlformats.org/spreadsheetml/2006/main" count="384" uniqueCount="72">
  <si>
    <t>Lovro Novosel</t>
  </si>
  <si>
    <t>Petar Kovač</t>
  </si>
  <si>
    <t>SUM</t>
  </si>
  <si>
    <t>Roko Jaković</t>
  </si>
  <si>
    <t>Ivano Sundać</t>
  </si>
  <si>
    <t>Andrej Gal</t>
  </si>
  <si>
    <t>Lara Zagorac</t>
  </si>
  <si>
    <t>Ivan Ivančić</t>
  </si>
  <si>
    <t>Param.</t>
  </si>
  <si>
    <t>RH 2024</t>
  </si>
  <si>
    <t>RH 2023</t>
  </si>
  <si>
    <t>RH 2022</t>
  </si>
  <si>
    <t>Vrijed.</t>
  </si>
  <si>
    <t>Bod.</t>
  </si>
  <si>
    <t>1600 - 1799</t>
  </si>
  <si>
    <t>Stjepan Damjanović</t>
  </si>
  <si>
    <t>Damian Vučenović</t>
  </si>
  <si>
    <t>Matej Zadro</t>
  </si>
  <si>
    <t>Ivor Colev</t>
  </si>
  <si>
    <t>Adrian Petrus</t>
  </si>
  <si>
    <t>Erik Golubović</t>
  </si>
  <si>
    <t>... - 1599</t>
  </si>
  <si>
    <t>RH 2021</t>
  </si>
  <si>
    <t>Šimun Dumančić</t>
  </si>
  <si>
    <t>Stipe Poljak</t>
  </si>
  <si>
    <t>Borna Franc</t>
  </si>
  <si>
    <t>Ivano Tomljanović</t>
  </si>
  <si>
    <t>Max Poljan</t>
  </si>
  <si>
    <t>Zvan Sošić</t>
  </si>
  <si>
    <t>Ivano Močić</t>
  </si>
  <si>
    <t>Filip Car</t>
  </si>
  <si>
    <t>Domagoj Begić</t>
  </si>
  <si>
    <t>Darko Kurtović</t>
  </si>
  <si>
    <t>Nikola Konjević</t>
  </si>
  <si>
    <t>Bartol Šimunković</t>
  </si>
  <si>
    <t>2-3</t>
  </si>
  <si>
    <t>4-6</t>
  </si>
  <si>
    <t>7-10</t>
  </si>
  <si>
    <t>11-…</t>
  </si>
  <si>
    <t>Jakov Borić</t>
  </si>
  <si>
    <t>Leon Đurić</t>
  </si>
  <si>
    <t>Borna Pehar</t>
  </si>
  <si>
    <t>Nije nastupio</t>
  </si>
  <si>
    <t>Matej Friščić</t>
  </si>
  <si>
    <t>Eva Mihaljević</t>
  </si>
  <si>
    <t>Marin Grgantov</t>
  </si>
  <si>
    <t>Jan Horčička</t>
  </si>
  <si>
    <t>Ema Hajdinić</t>
  </si>
  <si>
    <t>ELO rejting</t>
  </si>
  <si>
    <t>Plasman RH</t>
  </si>
  <si>
    <t>ELO rtg</t>
  </si>
  <si>
    <t>1800 - 1899</t>
  </si>
  <si>
    <t>2300 - ...</t>
  </si>
  <si>
    <t>-</t>
  </si>
  <si>
    <t>God. Koeficijent</t>
  </si>
  <si>
    <t>2250 - 2299</t>
  </si>
  <si>
    <t>2200 - 2249</t>
  </si>
  <si>
    <t>2150 - 2199</t>
  </si>
  <si>
    <t>2100 - 2149</t>
  </si>
  <si>
    <t>2050 - 2099</t>
  </si>
  <si>
    <t>2000 - 2049</t>
  </si>
  <si>
    <t>1950 - 1999</t>
  </si>
  <si>
    <t>1900 - 1949</t>
  </si>
  <si>
    <t xml:space="preserve"> </t>
  </si>
  <si>
    <t>n</t>
  </si>
  <si>
    <t>n-1</t>
  </si>
  <si>
    <t>n-2</t>
  </si>
  <si>
    <t>Baza</t>
  </si>
  <si>
    <t>11 - 20</t>
  </si>
  <si>
    <t>21-30</t>
  </si>
  <si>
    <t>1 - 10</t>
  </si>
  <si>
    <t>TOP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</si>
</sst>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color rgb="FFFFFFFF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4F4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6C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5" borderId="11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7" xfId="0" quotePrefix="1" applyBorder="1" applyAlignment="1">
      <alignment horizontal="center"/>
    </xf>
    <xf numFmtId="16" fontId="0" fillId="0" borderId="7" xfId="0" quotePrefix="1" applyNumberFormat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4" xfId="0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2" fillId="6" borderId="2" xfId="0" applyFont="1" applyFill="1" applyBorder="1"/>
    <xf numFmtId="0" fontId="11" fillId="6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6" fillId="0" borderId="10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3" fillId="3" borderId="4" xfId="0" applyFont="1" applyFill="1" applyBorder="1"/>
    <xf numFmtId="0" fontId="4" fillId="0" borderId="5" xfId="0" applyFont="1" applyBorder="1"/>
    <xf numFmtId="0" fontId="0" fillId="0" borderId="6" xfId="0" applyBorder="1"/>
    <xf numFmtId="0" fontId="3" fillId="3" borderId="1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3" fillId="4" borderId="1" xfId="0" applyFont="1" applyFill="1" applyBorder="1"/>
    <xf numFmtId="0" fontId="0" fillId="0" borderId="2" xfId="0" applyBorder="1"/>
    <xf numFmtId="0" fontId="0" fillId="0" borderId="3" xfId="0" applyBorder="1"/>
    <xf numFmtId="0" fontId="4" fillId="0" borderId="2" xfId="0" applyFont="1" applyBorder="1"/>
    <xf numFmtId="0" fontId="3" fillId="2" borderId="1" xfId="0" applyFont="1" applyFill="1" applyBorder="1"/>
    <xf numFmtId="0" fontId="4" fillId="2" borderId="2" xfId="0" applyFont="1" applyFill="1" applyBorder="1"/>
    <xf numFmtId="0" fontId="0" fillId="2" borderId="3" xfId="0" applyFill="1" applyBorder="1"/>
    <xf numFmtId="0" fontId="0" fillId="2" borderId="2" xfId="0" applyFill="1" applyBorder="1"/>
    <xf numFmtId="49" fontId="2" fillId="6" borderId="2" xfId="0" applyNumberFormat="1" applyFont="1" applyFill="1" applyBorder="1" applyAlignment="1">
      <alignment horizontal="center"/>
    </xf>
    <xf numFmtId="49" fontId="1" fillId="6" borderId="2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4" fillId="2" borderId="5" xfId="0" applyFont="1" applyFill="1" applyBorder="1"/>
    <xf numFmtId="0" fontId="0" fillId="2" borderId="6" xfId="0" applyFill="1" applyBorder="1"/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898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77EFC-8CD9-4D07-BA32-5EF4BFA00E6D}">
  <dimension ref="B3:AE80"/>
  <sheetViews>
    <sheetView tabSelected="1" zoomScale="80" zoomScaleNormal="80" workbookViewId="0">
      <selection activeCell="AA35" sqref="AA35"/>
    </sheetView>
  </sheetViews>
  <sheetFormatPr defaultRowHeight="18.75" x14ac:dyDescent="0.3"/>
  <cols>
    <col min="1" max="1" width="2.5703125" customWidth="1"/>
    <col min="2" max="5" width="8.7109375" customWidth="1"/>
    <col min="6" max="6" width="8.7109375" style="1" customWidth="1"/>
    <col min="7" max="7" width="8.7109375" customWidth="1"/>
    <col min="8" max="8" width="2.7109375" customWidth="1"/>
    <col min="9" max="12" width="8.7109375" customWidth="1"/>
    <col min="13" max="13" width="8.7109375" style="1" customWidth="1"/>
    <col min="14" max="14" width="8.7109375" customWidth="1"/>
    <col min="15" max="15" width="2.7109375" customWidth="1"/>
    <col min="16" max="19" width="8.7109375" customWidth="1"/>
    <col min="20" max="20" width="8.7109375" style="1" customWidth="1"/>
    <col min="21" max="21" width="8.7109375" customWidth="1"/>
    <col min="22" max="22" width="2.7109375" customWidth="1"/>
    <col min="23" max="26" width="8.7109375" customWidth="1"/>
    <col min="27" max="27" width="8.7109375" style="1" customWidth="1"/>
    <col min="28" max="29" width="8.7109375" customWidth="1"/>
    <col min="30" max="30" width="14.5703125" bestFit="1" customWidth="1"/>
    <col min="31" max="31" width="6.7109375" customWidth="1"/>
    <col min="32" max="32" width="8.7109375" customWidth="1"/>
  </cols>
  <sheetData>
    <row r="3" spans="2:31" ht="15" customHeight="1" x14ac:dyDescent="0.3"/>
    <row r="4" spans="2:31" ht="15" customHeight="1" x14ac:dyDescent="0.3">
      <c r="B4" s="49" t="s">
        <v>70</v>
      </c>
      <c r="C4" s="50"/>
      <c r="D4" s="50"/>
      <c r="E4" s="50"/>
      <c r="F4" s="50"/>
      <c r="G4" s="50"/>
      <c r="H4" s="24"/>
      <c r="I4" s="49" t="s">
        <v>68</v>
      </c>
      <c r="J4" s="50"/>
      <c r="K4" s="50"/>
      <c r="L4" s="50"/>
      <c r="M4" s="50"/>
      <c r="N4" s="50"/>
      <c r="O4" s="24"/>
      <c r="P4" s="30" t="s">
        <v>69</v>
      </c>
      <c r="Q4" s="31"/>
      <c r="R4" s="31"/>
      <c r="S4" s="31"/>
      <c r="T4" s="31"/>
      <c r="U4" s="31"/>
      <c r="V4" s="24"/>
      <c r="W4" s="30" t="s">
        <v>71</v>
      </c>
      <c r="X4" s="31"/>
      <c r="Y4" s="31"/>
      <c r="Z4" s="31"/>
      <c r="AA4" s="31"/>
      <c r="AB4" s="31"/>
      <c r="AD4" s="25" t="s">
        <v>48</v>
      </c>
      <c r="AE4" s="26"/>
    </row>
    <row r="5" spans="2:31" ht="15" customHeight="1" x14ac:dyDescent="0.25">
      <c r="B5" s="45" t="s">
        <v>0</v>
      </c>
      <c r="C5" s="46"/>
      <c r="D5" s="46"/>
      <c r="E5" s="46"/>
      <c r="F5" s="46"/>
      <c r="G5" s="47"/>
      <c r="I5" s="35" t="s">
        <v>45</v>
      </c>
      <c r="J5" s="36"/>
      <c r="K5" s="36"/>
      <c r="L5" s="36"/>
      <c r="M5" s="36"/>
      <c r="N5" s="37" t="s">
        <v>2</v>
      </c>
      <c r="P5" s="32" t="s">
        <v>24</v>
      </c>
      <c r="Q5" s="33"/>
      <c r="R5" s="33"/>
      <c r="S5" s="33"/>
      <c r="T5" s="33"/>
      <c r="U5" s="34" t="s">
        <v>2</v>
      </c>
      <c r="W5" s="45" t="s">
        <v>44</v>
      </c>
      <c r="X5" s="51"/>
      <c r="Y5" s="51"/>
      <c r="Z5" s="51"/>
      <c r="AA5" s="51"/>
      <c r="AB5" s="52"/>
      <c r="AD5" s="3" t="s">
        <v>52</v>
      </c>
      <c r="AE5" s="3">
        <v>12</v>
      </c>
    </row>
    <row r="6" spans="2:31" ht="15" customHeight="1" x14ac:dyDescent="0.25">
      <c r="B6" s="4" t="s">
        <v>8</v>
      </c>
      <c r="C6" s="5" t="s">
        <v>50</v>
      </c>
      <c r="D6" s="5" t="s">
        <v>9</v>
      </c>
      <c r="E6" s="5" t="s">
        <v>10</v>
      </c>
      <c r="F6" s="6" t="s">
        <v>11</v>
      </c>
      <c r="G6" s="27">
        <f>SUM(C9:F9)</f>
        <v>20</v>
      </c>
      <c r="I6" s="4" t="s">
        <v>8</v>
      </c>
      <c r="J6" s="5" t="s">
        <v>50</v>
      </c>
      <c r="K6" s="5" t="s">
        <v>9</v>
      </c>
      <c r="L6" s="5" t="s">
        <v>10</v>
      </c>
      <c r="M6" s="6" t="s">
        <v>11</v>
      </c>
      <c r="N6" s="38">
        <f>SUM(J9:M9)</f>
        <v>11.5</v>
      </c>
      <c r="P6" s="4" t="s">
        <v>8</v>
      </c>
      <c r="Q6" s="5" t="s">
        <v>50</v>
      </c>
      <c r="R6" s="5" t="s">
        <v>9</v>
      </c>
      <c r="S6" s="5" t="s">
        <v>10</v>
      </c>
      <c r="T6" s="6" t="s">
        <v>11</v>
      </c>
      <c r="U6" s="27">
        <f>SUM(Q9:T9)</f>
        <v>9.5</v>
      </c>
      <c r="W6" s="4" t="s">
        <v>8</v>
      </c>
      <c r="X6" s="5" t="s">
        <v>50</v>
      </c>
      <c r="Y6" s="22" t="s">
        <v>10</v>
      </c>
      <c r="Z6" s="22" t="s">
        <v>11</v>
      </c>
      <c r="AA6" s="23" t="s">
        <v>22</v>
      </c>
      <c r="AB6" s="38">
        <f>SUM(X9:AA9)</f>
        <v>12.625</v>
      </c>
      <c r="AC6" s="7"/>
      <c r="AD6" s="3" t="s">
        <v>55</v>
      </c>
      <c r="AE6" s="3">
        <v>10</v>
      </c>
    </row>
    <row r="7" spans="2:31" ht="15" customHeight="1" x14ac:dyDescent="0.25">
      <c r="B7" s="8" t="s">
        <v>12</v>
      </c>
      <c r="C7" s="9">
        <v>2353</v>
      </c>
      <c r="D7" s="10">
        <v>1</v>
      </c>
      <c r="E7" s="10">
        <v>1</v>
      </c>
      <c r="F7" s="11">
        <v>1</v>
      </c>
      <c r="G7" s="28"/>
      <c r="I7" s="8" t="s">
        <v>12</v>
      </c>
      <c r="J7" s="9">
        <v>2171</v>
      </c>
      <c r="K7" s="10">
        <v>61</v>
      </c>
      <c r="L7" s="10">
        <v>2</v>
      </c>
      <c r="M7" s="11">
        <v>3</v>
      </c>
      <c r="N7" s="39"/>
      <c r="P7" s="8" t="s">
        <v>12</v>
      </c>
      <c r="Q7" s="9">
        <v>2149</v>
      </c>
      <c r="R7" s="10">
        <v>6</v>
      </c>
      <c r="S7" s="10">
        <v>14</v>
      </c>
      <c r="T7" s="11">
        <v>18</v>
      </c>
      <c r="U7" s="28"/>
      <c r="W7" s="8" t="s">
        <v>12</v>
      </c>
      <c r="X7" s="9">
        <v>2039</v>
      </c>
      <c r="Y7" s="10">
        <v>1</v>
      </c>
      <c r="Z7" s="10">
        <v>1</v>
      </c>
      <c r="AA7" s="11">
        <v>2</v>
      </c>
      <c r="AB7" s="39"/>
      <c r="AC7" s="12"/>
      <c r="AD7" s="3" t="s">
        <v>56</v>
      </c>
      <c r="AE7" s="3">
        <v>9</v>
      </c>
    </row>
    <row r="8" spans="2:31" ht="15" customHeight="1" x14ac:dyDescent="0.25">
      <c r="B8" s="8" t="s">
        <v>67</v>
      </c>
      <c r="C8" s="18" t="s">
        <v>53</v>
      </c>
      <c r="D8" s="2">
        <f>IF(D7&gt;10,$AE$23,IF(D7&gt;6,$AE$22,IF(D7&gt;3,$AE$21,IF(D7&gt;1,$AE$20,IF(D7=1,$AE$19,$AE$24)))))</f>
        <v>4</v>
      </c>
      <c r="E8" s="2">
        <f>IF(E7&gt;10,$AE$23,IF(E7&gt;6,$AE$22,IF(E7&gt;3,$AE$21,IF(E7&gt;1,$AE$20,IF(E7=1,$AE$19,$AE$24)))))</f>
        <v>4</v>
      </c>
      <c r="F8" s="13">
        <f>IF(F7&gt;10,$AE$23,IF(F7&gt;6,$AE$22,IF(F7&gt;3,$AE$21,IF(F7&gt;1,$AE$20,IF(F7=1,$AE$19,$AE$24)))))</f>
        <v>4</v>
      </c>
      <c r="G8" s="28"/>
      <c r="I8" s="8" t="s">
        <v>67</v>
      </c>
      <c r="J8" s="18" t="s">
        <v>53</v>
      </c>
      <c r="K8" s="2">
        <f>IF(K7&gt;10,$AE$23,IF(K7&gt;6,$AE$22,IF(K7&gt;3,$AE$21,IF(K7&gt;1,$AE$20,IF(K7=1,$AE$19,$AE$24)))))</f>
        <v>0.5</v>
      </c>
      <c r="L8" s="2">
        <f>IF(L7&gt;10,$AE$23,IF(L7&gt;6,$AE$22,IF(L7&gt;3,$AE$21,IF(L7&gt;1,$AE$20,IF(L7=1,$AE$19,$AE$24)))))</f>
        <v>3</v>
      </c>
      <c r="M8" s="13">
        <f>IF(M7&gt;10,$AE$23,IF(M7&gt;6,$AE$22,IF(M7&gt;3,$AE$21,IF(M7&gt;1,$AE$20,IF(M7=1,$AE$19,$AE$24)))))</f>
        <v>3</v>
      </c>
      <c r="N8" s="39"/>
      <c r="P8" s="8" t="s">
        <v>67</v>
      </c>
      <c r="Q8" s="18" t="s">
        <v>53</v>
      </c>
      <c r="R8" s="2">
        <f>IF(R7&gt;10,$AE$23,IF(R7&gt;6,$AE$22,IF(R7&gt;3,$AE$21,IF(R7&gt;1,$AE$20,IF(R7=1,$AE$19,$AE$24)))))</f>
        <v>2</v>
      </c>
      <c r="S8" s="2">
        <f>IF(S7&gt;10,$AE$23,IF(S7&gt;6,$AE$22,IF(S7&gt;3,$AE$21,IF(S7&gt;1,$AE$20,IF(S7=1,$AE$19,$AE$24)))))</f>
        <v>0.5</v>
      </c>
      <c r="T8" s="13">
        <f>IF(T7&gt;10,$AE$23,IF(T7&gt;6,$AE$22,IF(T7&gt;3,$AE$21,IF(T7&gt;1,$AE$20,IF(T7=1,$AE$19,$AE$24)))))</f>
        <v>0.5</v>
      </c>
      <c r="U8" s="28"/>
      <c r="W8" s="8" t="s">
        <v>67</v>
      </c>
      <c r="X8" s="18" t="s">
        <v>53</v>
      </c>
      <c r="Y8" s="2">
        <f>IF(Y7&gt;10,$AE$23,IF(Y7&gt;6,$AE$22,IF(Y7&gt;3,$AE$21,IF(Y7&gt;1,$AE$20,IF(Y7=1,$AE$19,$AE$24)))))</f>
        <v>4</v>
      </c>
      <c r="Z8" s="2">
        <f>IF(Z7&gt;10,$AE$23,IF(Z7&gt;6,$AE$22,IF(Z7&gt;3,$AE$21,IF(Z7&gt;1,$AE$20,IF(Z7=1,$AE$19,$AE$24)))))</f>
        <v>4</v>
      </c>
      <c r="AA8" s="13">
        <f>IF(AA7&gt;10,$AE$23,IF(AA7&gt;6,$AE$22,IF(AA7&gt;3,$AE$21,IF(AA7&gt;1,$AE$20,IF(AA7=1,$AE$19,$AE$24)))))</f>
        <v>3</v>
      </c>
      <c r="AB8" s="39"/>
      <c r="AC8" s="12"/>
      <c r="AD8" s="3" t="s">
        <v>57</v>
      </c>
      <c r="AE8" s="3">
        <v>8</v>
      </c>
    </row>
    <row r="9" spans="2:31" ht="15" customHeight="1" x14ac:dyDescent="0.25">
      <c r="B9" s="14" t="s">
        <v>13</v>
      </c>
      <c r="C9" s="19">
        <f>IF(C7&gt;2299,$AE$5,IF(C7&gt;2249,$AE$6,IF(C7&gt;2199,$AE$7,IF(C7&gt;2149,$AE$8,IF(C7&gt;2099,$AE$9,IF(C7&gt;2049,$AE$10,IF(C7&gt;1999,$AE$11,IF(C7&gt;1949,$AE$12,IF(C7&gt;1899,$AE$13,IF(C7&gt;1799,$AE$14,IF(C7&gt;1599,$AE$15,$AE$16)))))))))))</f>
        <v>12</v>
      </c>
      <c r="D9" s="15">
        <f>D8*$AE$27</f>
        <v>4</v>
      </c>
      <c r="E9" s="20">
        <f>E8*$AE$28</f>
        <v>2.5</v>
      </c>
      <c r="F9" s="21">
        <f>F8*$AE$29</f>
        <v>1.5</v>
      </c>
      <c r="G9" s="29"/>
      <c r="I9" s="14" t="s">
        <v>13</v>
      </c>
      <c r="J9" s="19">
        <f>IF(J7&gt;2299,$AE$5,IF(J7&gt;2249,$AE$6,IF(J7&gt;2199,$AE$7,IF(J7&gt;2149,$AE$8,IF(J7&gt;2099,$AE$9,IF(J7&gt;2049,$AE$10,IF(J7&gt;1999,$AE$11,IF(J7&gt;1949,$AE$12,IF(J7&gt;1899,$AE$13,IF(J7&gt;1799,$AE$14,IF(J7&gt;1599,$AE$15,$AE$16)))))))))))</f>
        <v>8</v>
      </c>
      <c r="K9" s="15">
        <f>K8*$AE$27</f>
        <v>0.5</v>
      </c>
      <c r="L9" s="20">
        <f>L8*$AE$28</f>
        <v>1.875</v>
      </c>
      <c r="M9" s="21">
        <f>M8*$AE$29</f>
        <v>1.125</v>
      </c>
      <c r="N9" s="40"/>
      <c r="P9" s="14" t="s">
        <v>13</v>
      </c>
      <c r="Q9" s="19">
        <f>IF(Q7&gt;2299,$AE$5,IF(Q7&gt;2249,$AE$6,IF(Q7&gt;2199,$AE$7,IF(Q7&gt;2149,$AE$8,IF(Q7&gt;2099,$AE$9,IF(Q7&gt;2049,$AE$10,IF(Q7&gt;1999,$AE$11,IF(Q7&gt;1949,$AE$12,IF(Q7&gt;1899,$AE$13,IF(Q7&gt;1799,$AE$14,IF(Q7&gt;1599,$AE$15,$AE$16)))))))))))</f>
        <v>7</v>
      </c>
      <c r="R9" s="15">
        <f>R8*$AE$27</f>
        <v>2</v>
      </c>
      <c r="S9" s="20">
        <f>S8*$AE$28</f>
        <v>0.3125</v>
      </c>
      <c r="T9" s="21">
        <f>T8*$AE$29</f>
        <v>0.1875</v>
      </c>
      <c r="U9" s="29"/>
      <c r="W9" s="14" t="s">
        <v>13</v>
      </c>
      <c r="X9" s="19">
        <f>IF(X7&gt;2299,$AE$5,IF(X7&gt;2249,$AE$6,IF(X7&gt;2199,$AE$7,IF(X7&gt;2149,$AE$8,IF(X7&gt;2099,$AE$9,IF(X7&gt;2049,$AE$10,IF(X7&gt;1999,$AE$11,IF(X7&gt;1949,$AE$12,IF(X7&gt;1899,$AE$13,IF(X7&gt;1799,$AE$14,IF(X7&gt;1599,$AE$15,$AE$16)))))))))))</f>
        <v>5</v>
      </c>
      <c r="Y9" s="15">
        <f>Y8*$AE$27</f>
        <v>4</v>
      </c>
      <c r="Z9" s="20">
        <f>Z8*$AE$28</f>
        <v>2.5</v>
      </c>
      <c r="AA9" s="21">
        <f>AA8*$AE$29</f>
        <v>1.125</v>
      </c>
      <c r="AB9" s="40"/>
      <c r="AC9" s="12"/>
      <c r="AD9" s="3" t="s">
        <v>58</v>
      </c>
      <c r="AE9" s="3">
        <v>7</v>
      </c>
    </row>
    <row r="10" spans="2:31" ht="15" customHeight="1" x14ac:dyDescent="0.25">
      <c r="B10" s="45" t="s">
        <v>1</v>
      </c>
      <c r="C10" s="46"/>
      <c r="D10" s="46"/>
      <c r="E10" s="46"/>
      <c r="F10" s="46"/>
      <c r="G10" s="47" t="s">
        <v>2</v>
      </c>
      <c r="I10" s="32" t="s">
        <v>19</v>
      </c>
      <c r="J10" s="33"/>
      <c r="K10" s="33"/>
      <c r="L10" s="33"/>
      <c r="M10" s="33"/>
      <c r="N10" s="34" t="s">
        <v>2</v>
      </c>
      <c r="P10" s="32" t="s">
        <v>34</v>
      </c>
      <c r="Q10" s="33"/>
      <c r="R10" s="33"/>
      <c r="S10" s="33"/>
      <c r="T10" s="33"/>
      <c r="U10" s="34" t="s">
        <v>2</v>
      </c>
      <c r="W10" s="45" t="s">
        <v>6</v>
      </c>
      <c r="X10" s="48"/>
      <c r="Y10" s="48"/>
      <c r="Z10" s="48"/>
      <c r="AA10" s="48"/>
      <c r="AB10" s="47" t="s">
        <v>2</v>
      </c>
      <c r="AD10" s="3" t="s">
        <v>59</v>
      </c>
      <c r="AE10" s="3">
        <v>6</v>
      </c>
    </row>
    <row r="11" spans="2:31" ht="15" customHeight="1" x14ac:dyDescent="0.25">
      <c r="B11" s="4" t="s">
        <v>8</v>
      </c>
      <c r="C11" s="5" t="s">
        <v>50</v>
      </c>
      <c r="D11" s="5" t="s">
        <v>9</v>
      </c>
      <c r="E11" s="5" t="s">
        <v>10</v>
      </c>
      <c r="F11" s="6" t="s">
        <v>11</v>
      </c>
      <c r="G11" s="27">
        <f>SUM(C14:F14)</f>
        <v>18.625</v>
      </c>
      <c r="I11" s="4" t="s">
        <v>8</v>
      </c>
      <c r="J11" s="5" t="s">
        <v>50</v>
      </c>
      <c r="K11" s="5" t="s">
        <v>9</v>
      </c>
      <c r="L11" s="5" t="s">
        <v>10</v>
      </c>
      <c r="M11" s="6" t="s">
        <v>11</v>
      </c>
      <c r="N11" s="27">
        <f>SUM(J14:M14)</f>
        <v>11.0625</v>
      </c>
      <c r="P11" s="4" t="s">
        <v>8</v>
      </c>
      <c r="Q11" s="5" t="s">
        <v>50</v>
      </c>
      <c r="R11" s="5" t="s">
        <v>9</v>
      </c>
      <c r="S11" s="5" t="s">
        <v>10</v>
      </c>
      <c r="T11" s="6" t="s">
        <v>11</v>
      </c>
      <c r="U11" s="27">
        <f>SUM(Q14:T14)</f>
        <v>8.75</v>
      </c>
      <c r="W11" s="4" t="s">
        <v>8</v>
      </c>
      <c r="X11" s="5" t="s">
        <v>50</v>
      </c>
      <c r="Y11" s="5" t="s">
        <v>9</v>
      </c>
      <c r="Z11" s="5" t="s">
        <v>10</v>
      </c>
      <c r="AA11" s="6" t="s">
        <v>11</v>
      </c>
      <c r="AB11" s="27">
        <f>SUM(X14:AA14)</f>
        <v>12.625</v>
      </c>
      <c r="AC11" s="7"/>
      <c r="AD11" s="3" t="s">
        <v>60</v>
      </c>
      <c r="AE11" s="3">
        <v>5</v>
      </c>
    </row>
    <row r="12" spans="2:31" ht="15" customHeight="1" x14ac:dyDescent="0.25">
      <c r="B12" s="8" t="s">
        <v>12</v>
      </c>
      <c r="C12" s="9">
        <v>2300</v>
      </c>
      <c r="D12" s="10">
        <v>2</v>
      </c>
      <c r="E12" s="10">
        <v>1</v>
      </c>
      <c r="F12" s="11">
        <v>2</v>
      </c>
      <c r="G12" s="28"/>
      <c r="I12" s="8" t="s">
        <v>12</v>
      </c>
      <c r="J12" s="9">
        <v>2059</v>
      </c>
      <c r="K12" s="10">
        <v>1</v>
      </c>
      <c r="L12" s="10">
        <v>17</v>
      </c>
      <c r="M12" s="11">
        <v>4</v>
      </c>
      <c r="N12" s="28"/>
      <c r="P12" s="8" t="s">
        <v>12</v>
      </c>
      <c r="Q12" s="9">
        <v>2039</v>
      </c>
      <c r="R12" s="10">
        <v>5</v>
      </c>
      <c r="S12" s="10">
        <v>10</v>
      </c>
      <c r="T12" s="11">
        <v>3</v>
      </c>
      <c r="U12" s="28"/>
      <c r="W12" s="8" t="s">
        <v>12</v>
      </c>
      <c r="X12" s="9">
        <v>2037</v>
      </c>
      <c r="Y12" s="10">
        <v>1</v>
      </c>
      <c r="Z12" s="10">
        <v>1</v>
      </c>
      <c r="AA12" s="11">
        <v>2</v>
      </c>
      <c r="AB12" s="28"/>
      <c r="AC12" s="12"/>
      <c r="AD12" s="3" t="s">
        <v>61</v>
      </c>
      <c r="AE12" s="3">
        <v>4</v>
      </c>
    </row>
    <row r="13" spans="2:31" ht="15" customHeight="1" x14ac:dyDescent="0.25">
      <c r="B13" s="8" t="s">
        <v>67</v>
      </c>
      <c r="C13" s="18" t="s">
        <v>53</v>
      </c>
      <c r="D13" s="2">
        <f>IF(D12&gt;10,$AE$23,IF(D12&gt;6,$AE$22,IF(D12&gt;3,$AE$21,IF(D12&gt;1,$AE$20,IF(D12=1,$AE$19,$AE$24)))))</f>
        <v>3</v>
      </c>
      <c r="E13" s="2">
        <f>IF(E12&gt;10,$AE$23,IF(E12&gt;6,$AE$22,IF(E12&gt;3,$AE$21,IF(E12&gt;1,$AE$20,IF(E12=1,$AE$19,$AE$24)))))</f>
        <v>4</v>
      </c>
      <c r="F13" s="13">
        <f>IF(F12&gt;10,$AE$23,IF(F12&gt;6,$AE$22,IF(F12&gt;3,$AE$21,IF(F12&gt;1,$AE$20,IF(F12=1,$AE$19,$AE$24)))))</f>
        <v>3</v>
      </c>
      <c r="G13" s="28"/>
      <c r="I13" s="8" t="s">
        <v>67</v>
      </c>
      <c r="J13" s="18" t="s">
        <v>53</v>
      </c>
      <c r="K13" s="2">
        <f>IF(K12&gt;10,$AE$23,IF(K12&gt;6,$AE$22,IF(K12&gt;3,$AE$21,IF(K12&gt;1,$AE$20,IF(K12=1,$AE$19,$AE$24)))))</f>
        <v>4</v>
      </c>
      <c r="L13" s="2">
        <f>IF(L12&gt;10,$AE$23,IF(L12&gt;6,$AE$22,IF(L12&gt;3,$AE$21,IF(L12&gt;1,$AE$20,IF(L12=1,$AE$19,$AE$24)))))</f>
        <v>0.5</v>
      </c>
      <c r="M13" s="13">
        <f>IF(M12&gt;10,$AE$23,IF(M12&gt;6,$AE$22,IF(M12&gt;3,$AE$21,IF(M12&gt;1,$AE$20,IF(M12=1,$AE$19,$AE$24)))))</f>
        <v>2</v>
      </c>
      <c r="N13" s="28"/>
      <c r="P13" s="8" t="s">
        <v>67</v>
      </c>
      <c r="Q13" s="18" t="s">
        <v>53</v>
      </c>
      <c r="R13" s="2">
        <f>IF(R12&gt;10,$AE$23,IF(R12&gt;6,$AE$22,IF(R12&gt;3,$AE$21,IF(R12&gt;1,$AE$20,IF(R12=1,$AE$19,$AE$24)))))</f>
        <v>2</v>
      </c>
      <c r="S13" s="2">
        <f>IF(S12&gt;10,$AE$23,IF(S12&gt;6,$AE$22,IF(S12&gt;3,$AE$21,IF(S12&gt;1,$AE$20,IF(S12=1,$AE$19,$AE$24)))))</f>
        <v>1</v>
      </c>
      <c r="T13" s="13">
        <f>IF(T12&gt;10,$AE$23,IF(T12&gt;6,$AE$22,IF(T12&gt;3,$AE$21,IF(T12&gt;1,$AE$20,IF(T12=1,$AE$19,$AE$24)))))</f>
        <v>3</v>
      </c>
      <c r="U13" s="28"/>
      <c r="W13" s="8" t="s">
        <v>67</v>
      </c>
      <c r="X13" s="18" t="s">
        <v>53</v>
      </c>
      <c r="Y13" s="2">
        <f>IF(Y12&gt;10,$AE$23,IF(Y12&gt;6,$AE$22,IF(Y12&gt;3,$AE$21,IF(Y12&gt;1,$AE$20,IF(Y12=1,$AE$19,$AE$24)))))</f>
        <v>4</v>
      </c>
      <c r="Z13" s="2">
        <f>IF(Z12&gt;10,$AE$23,IF(Z12&gt;6,$AE$22,IF(Z12&gt;3,$AE$21,IF(Z12&gt;1,$AE$20,IF(Z12=1,$AE$19,$AE$24)))))</f>
        <v>4</v>
      </c>
      <c r="AA13" s="13">
        <f>IF(AA12&gt;10,$AE$23,IF(AA12&gt;6,$AE$22,IF(AA12&gt;3,$AE$21,IF(AA12&gt;1,$AE$20,IF(AA12=1,$AE$19,$AE$24)))))</f>
        <v>3</v>
      </c>
      <c r="AB13" s="28"/>
      <c r="AC13" s="12"/>
      <c r="AD13" s="3" t="s">
        <v>62</v>
      </c>
      <c r="AE13" s="3">
        <v>3</v>
      </c>
    </row>
    <row r="14" spans="2:31" ht="15" customHeight="1" x14ac:dyDescent="0.25">
      <c r="B14" s="14" t="s">
        <v>13</v>
      </c>
      <c r="C14" s="19">
        <f>IF(C12&gt;2299,$AE$5,IF(C12&gt;2249,$AE$6,IF(C12&gt;2199,$AE$7,IF(C12&gt;2149,$AE$8,IF(C12&gt;2099,$AE$9,IF(C12&gt;2049,$AE$10,IF(C12&gt;1999,$AE$11,IF(C12&gt;1949,$AE$12,IF(C12&gt;1899,$AE$13,IF(C12&gt;1799,$AE$14,IF(C12&gt;1599,$AE$15,$AE$16)))))))))))</f>
        <v>12</v>
      </c>
      <c r="D14" s="15">
        <f>D13*$AE$27</f>
        <v>3</v>
      </c>
      <c r="E14" s="20">
        <f>E13*$AE$28</f>
        <v>2.5</v>
      </c>
      <c r="F14" s="21">
        <f>F13*$AE$29</f>
        <v>1.125</v>
      </c>
      <c r="G14" s="29"/>
      <c r="I14" s="14" t="s">
        <v>13</v>
      </c>
      <c r="J14" s="19">
        <f>IF(J12&gt;2299,$AE$5,IF(J12&gt;2249,$AE$6,IF(J12&gt;2199,$AE$7,IF(J12&gt;2149,$AE$8,IF(J12&gt;2099,$AE$9,IF(J12&gt;2049,$AE$10,IF(J12&gt;1999,$AE$11,IF(J12&gt;1949,$AE$12,IF(J12&gt;1899,$AE$13,IF(J12&gt;1799,$AE$14,IF(J12&gt;1599,$AE$15,$AE$16)))))))))))</f>
        <v>6</v>
      </c>
      <c r="K14" s="15">
        <f>K13*$AE$27</f>
        <v>4</v>
      </c>
      <c r="L14" s="20">
        <f>L13*$AE$28</f>
        <v>0.3125</v>
      </c>
      <c r="M14" s="21">
        <f>M13*$AE$29</f>
        <v>0.75</v>
      </c>
      <c r="N14" s="29"/>
      <c r="P14" s="14" t="s">
        <v>13</v>
      </c>
      <c r="Q14" s="19">
        <f>IF(Q12&gt;2299,$AE$5,IF(Q12&gt;2249,$AE$6,IF(Q12&gt;2199,$AE$7,IF(Q12&gt;2149,$AE$8,IF(Q12&gt;2099,$AE$9,IF(Q12&gt;2049,$AE$10,IF(Q12&gt;1999,$AE$11,IF(Q12&gt;1949,$AE$12,IF(Q12&gt;1899,$AE$13,IF(Q12&gt;1799,$AE$14,IF(Q12&gt;1599,$AE$15,$AE$16)))))))))))</f>
        <v>5</v>
      </c>
      <c r="R14" s="15">
        <f>R13*$AE$27</f>
        <v>2</v>
      </c>
      <c r="S14" s="20">
        <f>S13*$AE$28</f>
        <v>0.625</v>
      </c>
      <c r="T14" s="21">
        <f>T13*$AE$29</f>
        <v>1.125</v>
      </c>
      <c r="U14" s="29"/>
      <c r="W14" s="14" t="s">
        <v>13</v>
      </c>
      <c r="X14" s="19">
        <f>IF(X12&gt;2299,$AE$5,IF(X12&gt;2249,$AE$6,IF(X12&gt;2199,$AE$7,IF(X12&gt;2149,$AE$8,IF(X12&gt;2099,$AE$9,IF(X12&gt;2049,$AE$10,IF(X12&gt;1999,$AE$11,IF(X12&gt;1949,$AE$12,IF(X12&gt;1899,$AE$13,IF(X12&gt;1799,$AE$14,IF(X12&gt;1599,$AE$15,$AE$16)))))))))))</f>
        <v>5</v>
      </c>
      <c r="Y14" s="15">
        <f>Y13*$AE$27</f>
        <v>4</v>
      </c>
      <c r="Z14" s="20">
        <f>Z13*$AE$28</f>
        <v>2.5</v>
      </c>
      <c r="AA14" s="21">
        <f>AA13*$AE$29</f>
        <v>1.125</v>
      </c>
      <c r="AB14" s="29"/>
      <c r="AC14" s="12"/>
      <c r="AD14" s="3" t="s">
        <v>51</v>
      </c>
      <c r="AE14" s="3">
        <v>2</v>
      </c>
    </row>
    <row r="15" spans="2:31" ht="15" customHeight="1" x14ac:dyDescent="0.25">
      <c r="B15" s="53" t="s">
        <v>20</v>
      </c>
      <c r="C15" s="54"/>
      <c r="D15" s="54"/>
      <c r="E15" s="54"/>
      <c r="F15" s="54"/>
      <c r="G15" s="55" t="s">
        <v>2</v>
      </c>
      <c r="I15" s="32" t="s">
        <v>16</v>
      </c>
      <c r="J15" s="33"/>
      <c r="K15" s="33"/>
      <c r="L15" s="33"/>
      <c r="M15" s="33"/>
      <c r="N15" s="34" t="s">
        <v>2</v>
      </c>
      <c r="P15" s="35" t="s">
        <v>46</v>
      </c>
      <c r="Q15" s="36"/>
      <c r="R15" s="36"/>
      <c r="S15" s="36"/>
      <c r="T15" s="36"/>
      <c r="U15" s="37" t="s">
        <v>2</v>
      </c>
      <c r="W15" s="41" t="s">
        <v>47</v>
      </c>
      <c r="X15" s="42"/>
      <c r="Y15" s="42"/>
      <c r="Z15" s="42"/>
      <c r="AA15" s="42"/>
      <c r="AB15" s="43"/>
      <c r="AD15" s="3" t="s">
        <v>14</v>
      </c>
      <c r="AE15" s="3">
        <v>1</v>
      </c>
    </row>
    <row r="16" spans="2:31" ht="15" customHeight="1" x14ac:dyDescent="0.25">
      <c r="B16" s="4" t="s">
        <v>8</v>
      </c>
      <c r="C16" s="5" t="s">
        <v>50</v>
      </c>
      <c r="D16" s="22" t="s">
        <v>10</v>
      </c>
      <c r="E16" s="22" t="s">
        <v>11</v>
      </c>
      <c r="F16" s="23" t="s">
        <v>22</v>
      </c>
      <c r="G16" s="27">
        <f>SUM(C19:F19)+5</f>
        <v>18.375</v>
      </c>
      <c r="I16" s="4" t="s">
        <v>8</v>
      </c>
      <c r="J16" s="5" t="s">
        <v>50</v>
      </c>
      <c r="K16" s="5" t="s">
        <v>9</v>
      </c>
      <c r="L16" s="5" t="s">
        <v>10</v>
      </c>
      <c r="M16" s="6" t="s">
        <v>11</v>
      </c>
      <c r="N16" s="27">
        <f>SUM(J19:M19)</f>
        <v>11</v>
      </c>
      <c r="P16" s="4" t="s">
        <v>8</v>
      </c>
      <c r="Q16" s="5" t="s">
        <v>50</v>
      </c>
      <c r="R16" s="5" t="s">
        <v>9</v>
      </c>
      <c r="S16" s="5" t="s">
        <v>10</v>
      </c>
      <c r="T16" s="6" t="s">
        <v>11</v>
      </c>
      <c r="U16" s="38">
        <f>SUM(Q19:T19)</f>
        <v>8.5625</v>
      </c>
      <c r="W16" s="4" t="s">
        <v>8</v>
      </c>
      <c r="X16" s="5" t="s">
        <v>50</v>
      </c>
      <c r="Y16" s="5" t="s">
        <v>9</v>
      </c>
      <c r="Z16" s="5" t="s">
        <v>10</v>
      </c>
      <c r="AA16" s="6" t="s">
        <v>11</v>
      </c>
      <c r="AB16" s="27">
        <f>SUM(X19:AA19)</f>
        <v>10.375</v>
      </c>
      <c r="AC16" s="7"/>
      <c r="AD16" s="3" t="s">
        <v>21</v>
      </c>
      <c r="AE16" s="3">
        <v>0.5</v>
      </c>
    </row>
    <row r="17" spans="2:31" ht="15" customHeight="1" x14ac:dyDescent="0.25">
      <c r="B17" s="8" t="s">
        <v>12</v>
      </c>
      <c r="C17" s="9">
        <v>2147</v>
      </c>
      <c r="D17" s="10">
        <v>2</v>
      </c>
      <c r="E17" s="10">
        <v>2</v>
      </c>
      <c r="F17" s="11">
        <v>1</v>
      </c>
      <c r="G17" s="28"/>
      <c r="I17" s="8" t="s">
        <v>12</v>
      </c>
      <c r="J17" s="9">
        <v>2288</v>
      </c>
      <c r="K17" s="10">
        <v>12</v>
      </c>
      <c r="L17" s="10">
        <v>22</v>
      </c>
      <c r="M17" s="11">
        <v>13</v>
      </c>
      <c r="N17" s="28"/>
      <c r="P17" s="8" t="s">
        <v>12</v>
      </c>
      <c r="Q17" s="9">
        <v>2089</v>
      </c>
      <c r="R17" s="10">
        <v>15</v>
      </c>
      <c r="S17" s="10">
        <v>3</v>
      </c>
      <c r="T17" s="11">
        <v>20</v>
      </c>
      <c r="U17" s="39"/>
      <c r="W17" s="8" t="s">
        <v>12</v>
      </c>
      <c r="X17" s="9">
        <v>1914</v>
      </c>
      <c r="Y17" s="10">
        <v>1</v>
      </c>
      <c r="Z17" s="10">
        <v>3</v>
      </c>
      <c r="AA17" s="11">
        <v>1</v>
      </c>
      <c r="AB17" s="28"/>
      <c r="AC17" s="12"/>
    </row>
    <row r="18" spans="2:31" ht="15" customHeight="1" x14ac:dyDescent="0.25">
      <c r="B18" s="8" t="s">
        <v>67</v>
      </c>
      <c r="C18" s="18" t="s">
        <v>53</v>
      </c>
      <c r="D18" s="2">
        <f>IF(D17&gt;10,$AE$23,IF(D17&gt;6,$AE$22,IF(D17&gt;3,$AE$21,IF(D17&gt;1,$AE$20,IF(D17=1,$AE$19,$AE$24)))))</f>
        <v>3</v>
      </c>
      <c r="E18" s="2">
        <f>IF(E17&gt;10,$AE$23,IF(E17&gt;6,$AE$22,IF(E17&gt;3,$AE$21,IF(E17&gt;1,$AE$20,IF(E17=1,$AE$19,$AE$24)))))</f>
        <v>3</v>
      </c>
      <c r="F18" s="13">
        <f>IF(F17&gt;10,$AE$23,IF(F17&gt;6,$AE$22,IF(F17&gt;3,$AE$21,IF(F17&gt;1,$AE$20,IF(F17=1,$AE$19,$AE$24)))))</f>
        <v>4</v>
      </c>
      <c r="G18" s="28"/>
      <c r="I18" s="8" t="s">
        <v>67</v>
      </c>
      <c r="J18" s="18" t="s">
        <v>53</v>
      </c>
      <c r="K18" s="2">
        <f>IF(K17&gt;10,$AE$23,IF(K17&gt;6,$AE$22,IF(K17&gt;3,$AE$21,IF(K17&gt;1,$AE$20,IF(K17=1,$AE$19,$AE$24)))))</f>
        <v>0.5</v>
      </c>
      <c r="L18" s="2">
        <f>IF(L17&gt;10,$AE$23,IF(L17&gt;6,$AE$22,IF(L17&gt;3,$AE$21,IF(L17&gt;1,$AE$20,IF(L17=1,$AE$19,$AE$24)))))</f>
        <v>0.5</v>
      </c>
      <c r="M18" s="13">
        <f>IF(M17&gt;10,$AE$23,IF(M17&gt;6,$AE$22,IF(M17&gt;3,$AE$21,IF(M17&gt;1,$AE$20,IF(M17=1,$AE$19,$AE$24)))))</f>
        <v>0.5</v>
      </c>
      <c r="N18" s="28"/>
      <c r="P18" s="8" t="s">
        <v>67</v>
      </c>
      <c r="Q18" s="18" t="s">
        <v>53</v>
      </c>
      <c r="R18" s="2">
        <f>IF(R17&gt;10,$AE$23,IF(R17&gt;6,$AE$22,IF(R17&gt;3,$AE$21,IF(R17&gt;1,$AE$20,IF(R17=1,$AE$19,$AE$24)))))</f>
        <v>0.5</v>
      </c>
      <c r="S18" s="2">
        <f>IF(S17&gt;10,$AE$23,IF(S17&gt;6,$AE$22,IF(S17&gt;3,$AE$21,IF(S17&gt;1,$AE$20,IF(S17=1,$AE$19,$AE$24)))))</f>
        <v>3</v>
      </c>
      <c r="T18" s="13">
        <f>IF(T17&gt;10,$AE$23,IF(T17&gt;6,$AE$22,IF(T17&gt;3,$AE$21,IF(T17&gt;1,$AE$20,IF(T17=1,$AE$19,$AE$24)))))</f>
        <v>0.5</v>
      </c>
      <c r="U18" s="39"/>
      <c r="W18" s="8" t="s">
        <v>67</v>
      </c>
      <c r="X18" s="18" t="s">
        <v>53</v>
      </c>
      <c r="Y18" s="2">
        <f>IF(Y17&gt;10,$AE$23,IF(Y17&gt;6,$AE$22,IF(Y17&gt;3,$AE$21,IF(Y17&gt;1,$AE$20,IF(Y17=1,$AE$19,$AE$24)))))</f>
        <v>4</v>
      </c>
      <c r="Z18" s="2">
        <f>IF(Z17&gt;10,$AE$23,IF(Z17&gt;6,$AE$22,IF(Z17&gt;3,$AE$21,IF(Z17&gt;1,$AE$20,IF(Z17=1,$AE$19,$AE$24)))))</f>
        <v>3</v>
      </c>
      <c r="AA18" s="13">
        <f>IF(AA17&gt;10,$AE$23,IF(AA17&gt;6,$AE$22,IF(AA17&gt;3,$AE$21,IF(AA17&gt;1,$AE$20,IF(AA17=1,$AE$19,$AE$24)))))</f>
        <v>4</v>
      </c>
      <c r="AB18" s="28"/>
      <c r="AC18" s="12"/>
      <c r="AD18" s="25" t="s">
        <v>49</v>
      </c>
      <c r="AE18" s="26"/>
    </row>
    <row r="19" spans="2:31" ht="15" customHeight="1" x14ac:dyDescent="0.25">
      <c r="B19" s="14" t="s">
        <v>13</v>
      </c>
      <c r="C19" s="19">
        <f>IF(C17&gt;2299,$AE$5,IF(C17&gt;2249,$AE$6,IF(C17&gt;2199,$AE$7,IF(C17&gt;2149,$AE$8,IF(C17&gt;2099,$AE$9,IF(C17&gt;2049,$AE$10,IF(C17&gt;1999,$AE$11,IF(C17&gt;1949,$AE$12,IF(C17&gt;1899,$AE$13,IF(C17&gt;1799,$AE$14,IF(C17&gt;1599,$AE$15,$AE$16)))))))))))</f>
        <v>7</v>
      </c>
      <c r="D19" s="15">
        <f>D18*$AE$27</f>
        <v>3</v>
      </c>
      <c r="E19" s="20">
        <f>E18*$AE$28</f>
        <v>1.875</v>
      </c>
      <c r="F19" s="21">
        <f>F18*$AE$29</f>
        <v>1.5</v>
      </c>
      <c r="G19" s="29"/>
      <c r="I19" s="14" t="s">
        <v>13</v>
      </c>
      <c r="J19" s="19">
        <f>IF(J17&gt;2299,$AE$5,IF(J17&gt;2249,$AE$6,IF(J17&gt;2199,$AE$7,IF(J17&gt;2149,$AE$8,IF(J17&gt;2099,$AE$9,IF(J17&gt;2049,$AE$10,IF(J17&gt;1999,$AE$11,IF(J17&gt;1949,$AE$12,IF(J17&gt;1899,$AE$13,IF(J17&gt;1799,$AE$14,IF(J17&gt;1599,$AE$15,$AE$16)))))))))))</f>
        <v>10</v>
      </c>
      <c r="K19" s="15">
        <f>K18*$AE$27</f>
        <v>0.5</v>
      </c>
      <c r="L19" s="20">
        <f>L18*$AE$28</f>
        <v>0.3125</v>
      </c>
      <c r="M19" s="21">
        <f>M18*$AE$29</f>
        <v>0.1875</v>
      </c>
      <c r="N19" s="29"/>
      <c r="P19" s="14" t="s">
        <v>13</v>
      </c>
      <c r="Q19" s="19">
        <f>IF(Q17&gt;2299,$AE$5,IF(Q17&gt;2249,$AE$6,IF(Q17&gt;2199,$AE$7,IF(Q17&gt;2149,$AE$8,IF(Q17&gt;2099,$AE$9,IF(Q17&gt;2049,$AE$10,IF(Q17&gt;1999,$AE$11,IF(Q17&gt;1949,$AE$12,IF(Q17&gt;1899,$AE$13,IF(Q17&gt;1799,$AE$14,IF(Q17&gt;1599,$AE$15,$AE$16)))))))))))</f>
        <v>6</v>
      </c>
      <c r="R19" s="15">
        <f>R18*$AE$27</f>
        <v>0.5</v>
      </c>
      <c r="S19" s="20">
        <f>S18*$AE$28</f>
        <v>1.875</v>
      </c>
      <c r="T19" s="21">
        <f>T18*$AE$29</f>
        <v>0.1875</v>
      </c>
      <c r="U19" s="40"/>
      <c r="W19" s="14" t="s">
        <v>13</v>
      </c>
      <c r="X19" s="19">
        <f>IF(X17&gt;2299,$AE$5,IF(X17&gt;2249,$AE$6,IF(X17&gt;2199,$AE$7,IF(X17&gt;2149,$AE$8,IF(X17&gt;2099,$AE$9,IF(X17&gt;2049,$AE$10,IF(X17&gt;1999,$AE$11,IF(X17&gt;1949,$AE$12,IF(X17&gt;1899,$AE$13,IF(X17&gt;1799,$AE$14,IF(X17&gt;1599,$AE$15,$AE$16)))))))))))</f>
        <v>3</v>
      </c>
      <c r="Y19" s="15">
        <f>Y18*$AE$27</f>
        <v>4</v>
      </c>
      <c r="Z19" s="20">
        <f>Z18*$AE$28</f>
        <v>1.875</v>
      </c>
      <c r="AA19" s="21">
        <f>AA18*$AE$29</f>
        <v>1.5</v>
      </c>
      <c r="AB19" s="29"/>
      <c r="AC19" s="12"/>
      <c r="AD19" s="3">
        <v>1</v>
      </c>
      <c r="AE19" s="3">
        <v>4</v>
      </c>
    </row>
    <row r="20" spans="2:31" ht="15" customHeight="1" x14ac:dyDescent="0.3">
      <c r="B20" s="45" t="s">
        <v>5</v>
      </c>
      <c r="C20" s="46"/>
      <c r="D20" s="46"/>
      <c r="E20" s="46"/>
      <c r="F20" s="46"/>
      <c r="G20" s="47" t="s">
        <v>2</v>
      </c>
      <c r="I20" s="32" t="s">
        <v>26</v>
      </c>
      <c r="J20" s="33"/>
      <c r="K20" s="33"/>
      <c r="L20" s="33"/>
      <c r="M20" s="33"/>
      <c r="N20" s="34" t="s">
        <v>2</v>
      </c>
      <c r="P20" s="32" t="s">
        <v>39</v>
      </c>
      <c r="Q20" s="33"/>
      <c r="R20" s="33"/>
      <c r="S20" s="33"/>
      <c r="T20" s="33"/>
      <c r="U20" s="34" t="s">
        <v>2</v>
      </c>
      <c r="AD20" s="3" t="s">
        <v>35</v>
      </c>
      <c r="AE20" s="3">
        <v>3</v>
      </c>
    </row>
    <row r="21" spans="2:31" ht="15" customHeight="1" x14ac:dyDescent="0.3">
      <c r="B21" s="4" t="s">
        <v>8</v>
      </c>
      <c r="C21" s="5" t="s">
        <v>50</v>
      </c>
      <c r="D21" s="5" t="s">
        <v>9</v>
      </c>
      <c r="E21" s="5" t="s">
        <v>10</v>
      </c>
      <c r="F21" s="6" t="s">
        <v>11</v>
      </c>
      <c r="G21" s="27">
        <f>SUM(C24:F24)</f>
        <v>14.625</v>
      </c>
      <c r="I21" s="4" t="s">
        <v>8</v>
      </c>
      <c r="J21" s="5" t="s">
        <v>50</v>
      </c>
      <c r="K21" s="5" t="s">
        <v>9</v>
      </c>
      <c r="L21" s="5" t="s">
        <v>10</v>
      </c>
      <c r="M21" s="6" t="s">
        <v>11</v>
      </c>
      <c r="N21" s="27">
        <f>SUM(J24:M24)</f>
        <v>10.875</v>
      </c>
      <c r="P21" s="4" t="s">
        <v>8</v>
      </c>
      <c r="Q21" s="5" t="s">
        <v>50</v>
      </c>
      <c r="R21" s="5" t="s">
        <v>9</v>
      </c>
      <c r="S21" s="5" t="s">
        <v>10</v>
      </c>
      <c r="T21" s="6" t="s">
        <v>11</v>
      </c>
      <c r="U21" s="27">
        <f>SUM(Q24:T24)</f>
        <v>8.5</v>
      </c>
      <c r="AC21" s="7"/>
      <c r="AD21" s="16" t="s">
        <v>36</v>
      </c>
      <c r="AE21" s="3">
        <v>2</v>
      </c>
    </row>
    <row r="22" spans="2:31" ht="15" customHeight="1" x14ac:dyDescent="0.3">
      <c r="B22" s="8" t="s">
        <v>12</v>
      </c>
      <c r="C22" s="9">
        <v>2255</v>
      </c>
      <c r="D22" s="10">
        <v>3</v>
      </c>
      <c r="E22" s="10">
        <v>4</v>
      </c>
      <c r="F22" s="11">
        <v>7</v>
      </c>
      <c r="G22" s="28"/>
      <c r="I22" s="8" t="s">
        <v>12</v>
      </c>
      <c r="J22" s="9">
        <v>2129</v>
      </c>
      <c r="K22" s="10">
        <v>8</v>
      </c>
      <c r="L22" s="10">
        <v>1</v>
      </c>
      <c r="M22" s="11">
        <v>10</v>
      </c>
      <c r="N22" s="28"/>
      <c r="P22" s="8" t="s">
        <v>12</v>
      </c>
      <c r="Q22" s="9">
        <v>2052</v>
      </c>
      <c r="R22" s="10">
        <v>4</v>
      </c>
      <c r="S22" s="10">
        <v>15</v>
      </c>
      <c r="T22" s="11">
        <v>25</v>
      </c>
      <c r="U22" s="28"/>
      <c r="AC22" s="12"/>
      <c r="AD22" s="17" t="s">
        <v>37</v>
      </c>
      <c r="AE22" s="3">
        <v>1</v>
      </c>
    </row>
    <row r="23" spans="2:31" ht="15" customHeight="1" x14ac:dyDescent="0.3">
      <c r="B23" s="8" t="s">
        <v>67</v>
      </c>
      <c r="C23" s="18" t="s">
        <v>53</v>
      </c>
      <c r="D23" s="2">
        <f>IF(D22&gt;10,$AE$23,IF(D22&gt;6,$AE$22,IF(D22&gt;3,$AE$21,IF(D22&gt;1,$AE$20,IF(D22=1,$AE$19,$AE$24)))))</f>
        <v>3</v>
      </c>
      <c r="E23" s="2">
        <f>IF(E22&gt;10,$AE$23,IF(E22&gt;6,$AE$22,IF(E22&gt;3,$AE$21,IF(E22&gt;1,$AE$20,IF(E22=1,$AE$19,$AE$24)))))</f>
        <v>2</v>
      </c>
      <c r="F23" s="13">
        <f>IF(F22&gt;10,$AE$23,IF(F22&gt;6,$AE$22,IF(F22&gt;3,$AE$21,IF(F22&gt;1,$AE$20,IF(F22=1,$AE$19,$AE$24)))))</f>
        <v>1</v>
      </c>
      <c r="G23" s="28"/>
      <c r="I23" s="8" t="s">
        <v>67</v>
      </c>
      <c r="J23" s="18" t="s">
        <v>53</v>
      </c>
      <c r="K23" s="2">
        <f>IF(K22&gt;10,$AE$23,IF(K22&gt;6,$AE$22,IF(K22&gt;3,$AE$21,IF(K22&gt;1,$AE$20,IF(K22=1,$AE$19,$AE$24)))))</f>
        <v>1</v>
      </c>
      <c r="L23" s="2">
        <f>IF(L22&gt;10,$AE$23,IF(L22&gt;6,$AE$22,IF(L22&gt;3,$AE$21,IF(L22&gt;1,$AE$20,IF(L22=1,$AE$19,$AE$24)))))</f>
        <v>4</v>
      </c>
      <c r="M23" s="13">
        <f>IF(M22&gt;10,$AE$23,IF(M22&gt;6,$AE$22,IF(M22&gt;3,$AE$21,IF(M22&gt;1,$AE$20,IF(M22=1,$AE$19,$AE$24)))))</f>
        <v>1</v>
      </c>
      <c r="N23" s="28"/>
      <c r="P23" s="8" t="s">
        <v>67</v>
      </c>
      <c r="Q23" s="18" t="s">
        <v>53</v>
      </c>
      <c r="R23" s="2">
        <f>IF(R22&gt;10,$AE$23,IF(R22&gt;6,$AE$22,IF(R22&gt;3,$AE$21,IF(R22&gt;1,$AE$20,IF(R22=1,$AE$19,$AE$24)))))</f>
        <v>2</v>
      </c>
      <c r="S23" s="2">
        <f>IF(S22&gt;10,$AE$23,IF(S22&gt;6,$AE$22,IF(S22&gt;3,$AE$21,IF(S22&gt;1,$AE$20,IF(S22=1,$AE$19,$AE$24)))))</f>
        <v>0.5</v>
      </c>
      <c r="T23" s="13">
        <f>IF(T22&gt;10,$AE$23,IF(T22&gt;6,$AE$22,IF(T22&gt;3,$AE$21,IF(T22&gt;1,$AE$20,IF(T22=1,$AE$19,$AE$24)))))</f>
        <v>0.5</v>
      </c>
      <c r="U23" s="28"/>
      <c r="AC23" s="12"/>
      <c r="AD23" s="3" t="s">
        <v>38</v>
      </c>
      <c r="AE23" s="3">
        <v>0.5</v>
      </c>
    </row>
    <row r="24" spans="2:31" ht="15" customHeight="1" x14ac:dyDescent="0.3">
      <c r="B24" s="14" t="s">
        <v>13</v>
      </c>
      <c r="C24" s="19">
        <f>IF(C22&gt;2299,$AE$5,IF(C22&gt;2249,$AE$6,IF(C22&gt;2199,$AE$7,IF(C22&gt;2149,$AE$8,IF(C22&gt;2099,$AE$9,IF(C22&gt;2049,$AE$10,IF(C22&gt;1999,$AE$11,IF(C22&gt;1949,$AE$12,IF(C22&gt;1899,$AE$13,IF(C22&gt;1799,$AE$14,IF(C22&gt;1599,$AE$15,$AE$16)))))))))))</f>
        <v>10</v>
      </c>
      <c r="D24" s="15">
        <f>D23*$AE$27</f>
        <v>3</v>
      </c>
      <c r="E24" s="20">
        <f>E23*$AE$28</f>
        <v>1.25</v>
      </c>
      <c r="F24" s="21">
        <f>F23*$AE$29</f>
        <v>0.375</v>
      </c>
      <c r="G24" s="29"/>
      <c r="I24" s="14" t="s">
        <v>13</v>
      </c>
      <c r="J24" s="19">
        <f>IF(J22&gt;2299,$AE$5,IF(J22&gt;2249,$AE$6,IF(J22&gt;2199,$AE$7,IF(J22&gt;2149,$AE$8,IF(J22&gt;2099,$AE$9,IF(J22&gt;2049,$AE$10,IF(J22&gt;1999,$AE$11,IF(J22&gt;1949,$AE$12,IF(J22&gt;1899,$AE$13,IF(J22&gt;1799,$AE$14,IF(J22&gt;1599,$AE$15,$AE$16)))))))))))</f>
        <v>7</v>
      </c>
      <c r="K24" s="15">
        <f>K23*$AE$27</f>
        <v>1</v>
      </c>
      <c r="L24" s="20">
        <f>L23*$AE$28</f>
        <v>2.5</v>
      </c>
      <c r="M24" s="21">
        <f>M23*$AE$29</f>
        <v>0.375</v>
      </c>
      <c r="N24" s="29"/>
      <c r="P24" s="14" t="s">
        <v>13</v>
      </c>
      <c r="Q24" s="19">
        <f>IF(Q22&gt;2299,$AE$5,IF(Q22&gt;2249,$AE$6,IF(Q22&gt;2199,$AE$7,IF(Q22&gt;2149,$AE$8,IF(Q22&gt;2099,$AE$9,IF(Q22&gt;2049,$AE$10,IF(Q22&gt;1999,$AE$11,IF(Q22&gt;1949,$AE$12,IF(Q22&gt;1899,$AE$13,IF(Q22&gt;1799,$AE$14,IF(Q22&gt;1599,$AE$15,$AE$16)))))))))))</f>
        <v>6</v>
      </c>
      <c r="R24" s="15">
        <f>R23*$AE$27</f>
        <v>2</v>
      </c>
      <c r="S24" s="20">
        <f>S23*$AE$28</f>
        <v>0.3125</v>
      </c>
      <c r="T24" s="21">
        <f>T23*$AE$29</f>
        <v>0.1875</v>
      </c>
      <c r="U24" s="29"/>
      <c r="AC24" s="12"/>
      <c r="AD24" s="3" t="s">
        <v>42</v>
      </c>
      <c r="AE24" s="3">
        <v>0</v>
      </c>
    </row>
    <row r="25" spans="2:31" ht="15" customHeight="1" x14ac:dyDescent="0.3">
      <c r="B25" s="35" t="s">
        <v>4</v>
      </c>
      <c r="C25" s="44"/>
      <c r="D25" s="44"/>
      <c r="E25" s="44"/>
      <c r="F25" s="44"/>
      <c r="G25" s="43" t="s">
        <v>2</v>
      </c>
      <c r="I25" s="53" t="s">
        <v>29</v>
      </c>
      <c r="J25" s="54"/>
      <c r="K25" s="54"/>
      <c r="L25" s="54"/>
      <c r="M25" s="54"/>
      <c r="N25" s="55" t="s">
        <v>2</v>
      </c>
      <c r="P25" s="32" t="s">
        <v>27</v>
      </c>
      <c r="Q25" s="33"/>
      <c r="R25" s="33"/>
      <c r="S25" s="33"/>
      <c r="T25" s="33"/>
      <c r="U25" s="34" t="s">
        <v>2</v>
      </c>
    </row>
    <row r="26" spans="2:31" ht="15" customHeight="1" x14ac:dyDescent="0.3">
      <c r="B26" s="4" t="s">
        <v>8</v>
      </c>
      <c r="C26" s="5" t="s">
        <v>50</v>
      </c>
      <c r="D26" s="5" t="s">
        <v>9</v>
      </c>
      <c r="E26" s="5" t="s">
        <v>10</v>
      </c>
      <c r="F26" s="6" t="s">
        <v>11</v>
      </c>
      <c r="G26" s="27">
        <f>SUM(C29:F29)</f>
        <v>14</v>
      </c>
      <c r="I26" s="4" t="s">
        <v>8</v>
      </c>
      <c r="J26" s="5" t="s">
        <v>50</v>
      </c>
      <c r="K26" s="22" t="s">
        <v>10</v>
      </c>
      <c r="L26" s="22" t="s">
        <v>11</v>
      </c>
      <c r="M26" s="23" t="s">
        <v>22</v>
      </c>
      <c r="N26" s="27">
        <f>SUM(J29:M29)</f>
        <v>10.625</v>
      </c>
      <c r="P26" s="4" t="s">
        <v>8</v>
      </c>
      <c r="Q26" s="5" t="s">
        <v>50</v>
      </c>
      <c r="R26" s="5" t="s">
        <v>9</v>
      </c>
      <c r="S26" s="5" t="s">
        <v>10</v>
      </c>
      <c r="T26" s="6" t="s">
        <v>11</v>
      </c>
      <c r="U26" s="27">
        <f>SUM(Q29:T29)</f>
        <v>8.375</v>
      </c>
      <c r="AC26" s="7"/>
      <c r="AD26" s="25" t="s">
        <v>54</v>
      </c>
      <c r="AE26" s="26"/>
    </row>
    <row r="27" spans="2:31" ht="15" customHeight="1" x14ac:dyDescent="0.3">
      <c r="B27" s="8" t="s">
        <v>12</v>
      </c>
      <c r="C27" s="9">
        <v>2158</v>
      </c>
      <c r="D27" s="10">
        <v>2</v>
      </c>
      <c r="E27" s="10">
        <v>3</v>
      </c>
      <c r="F27" s="11">
        <v>2</v>
      </c>
      <c r="G27" s="28"/>
      <c r="I27" s="8" t="s">
        <v>12</v>
      </c>
      <c r="J27" s="9">
        <v>2054</v>
      </c>
      <c r="K27" s="10">
        <v>7</v>
      </c>
      <c r="L27" s="10">
        <v>1</v>
      </c>
      <c r="M27" s="11">
        <v>2</v>
      </c>
      <c r="N27" s="28"/>
      <c r="P27" s="8" t="s">
        <v>12</v>
      </c>
      <c r="Q27" s="9">
        <v>2064</v>
      </c>
      <c r="R27" s="10">
        <v>0</v>
      </c>
      <c r="S27" s="10">
        <v>4</v>
      </c>
      <c r="T27" s="11">
        <v>2</v>
      </c>
      <c r="U27" s="28"/>
      <c r="AC27" s="12"/>
      <c r="AD27" s="3" t="s">
        <v>64</v>
      </c>
      <c r="AE27" s="3">
        <v>1</v>
      </c>
    </row>
    <row r="28" spans="2:31" ht="15" customHeight="1" x14ac:dyDescent="0.3">
      <c r="B28" s="8" t="s">
        <v>67</v>
      </c>
      <c r="C28" s="18" t="s">
        <v>53</v>
      </c>
      <c r="D28" s="2">
        <f>IF(D27&gt;10,$AE$23,IF(D27&gt;6,$AE$22,IF(D27&gt;3,$AE$21,IF(D27&gt;1,$AE$20,IF(D27=1,$AE$19,$AE$24)))))</f>
        <v>3</v>
      </c>
      <c r="E28" s="2">
        <f>IF(E27&gt;10,$AE$23,IF(E27&gt;6,$AE$22,IF(E27&gt;3,$AE$21,IF(E27&gt;1,$AE$20,IF(E27=1,$AE$19,$AE$24)))))</f>
        <v>3</v>
      </c>
      <c r="F28" s="13">
        <f>IF(F27&gt;10,$AE$23,IF(F27&gt;6,$AE$22,IF(F27&gt;3,$AE$21,IF(F27&gt;1,$AE$20,IF(F27=1,$AE$19,$AE$24)))))</f>
        <v>3</v>
      </c>
      <c r="G28" s="28"/>
      <c r="I28" s="8" t="s">
        <v>67</v>
      </c>
      <c r="J28" s="18" t="s">
        <v>53</v>
      </c>
      <c r="K28" s="2">
        <f>IF(K27&gt;10,$AE$23,IF(K27&gt;6,$AE$22,IF(K27&gt;3,$AE$21,IF(K27&gt;1,$AE$20,IF(K27=1,$AE$19,$AE$24)))))</f>
        <v>1</v>
      </c>
      <c r="L28" s="2">
        <f>IF(L27&gt;10,$AE$23,IF(L27&gt;6,$AE$22,IF(L27&gt;3,$AE$21,IF(L27&gt;1,$AE$20,IF(L27=1,$AE$19,$AE$24)))))</f>
        <v>4</v>
      </c>
      <c r="M28" s="13">
        <f>IF(M27&gt;10,$AE$23,IF(M27&gt;6,$AE$22,IF(M27&gt;3,$AE$21,IF(M27&gt;1,$AE$20,IF(M27=1,$AE$19,$AE$24)))))</f>
        <v>3</v>
      </c>
      <c r="N28" s="28"/>
      <c r="P28" s="8" t="s">
        <v>67</v>
      </c>
      <c r="Q28" s="18" t="s">
        <v>53</v>
      </c>
      <c r="R28" s="2">
        <f>IF(R27&gt;10,$AE$23,IF(R27&gt;6,$AE$22,IF(R27&gt;3,$AE$21,IF(R27&gt;1,$AE$20,IF(R27=1,$AE$19,$AE$24)))))</f>
        <v>0</v>
      </c>
      <c r="S28" s="2">
        <f>IF(S27&gt;10,$AE$23,IF(S27&gt;6,$AE$22,IF(S27&gt;3,$AE$21,IF(S27&gt;1,$AE$20,IF(S27=1,$AE$19,$AE$24)))))</f>
        <v>2</v>
      </c>
      <c r="T28" s="13">
        <f>IF(T27&gt;10,$AE$23,IF(T27&gt;6,$AE$22,IF(T27&gt;3,$AE$21,IF(T27&gt;1,$AE$20,IF(T27=1,$AE$19,$AE$24)))))</f>
        <v>3</v>
      </c>
      <c r="U28" s="28"/>
      <c r="AC28" s="12"/>
      <c r="AD28" s="3" t="s">
        <v>65</v>
      </c>
      <c r="AE28" s="3">
        <v>0.625</v>
      </c>
    </row>
    <row r="29" spans="2:31" ht="15" customHeight="1" x14ac:dyDescent="0.3">
      <c r="B29" s="14" t="s">
        <v>13</v>
      </c>
      <c r="C29" s="19">
        <f>IF(C27&gt;2299,$AE$5,IF(C27&gt;2249,$AE$6,IF(C27&gt;2199,$AE$7,IF(C27&gt;2149,$AE$8,IF(C27&gt;2099,$AE$9,IF(C27&gt;2049,$AE$10,IF(C27&gt;1999,$AE$11,IF(C27&gt;1949,$AE$12,IF(C27&gt;1899,$AE$13,IF(C27&gt;1799,$AE$14,IF(C27&gt;1599,$AE$15,$AE$16)))))))))))</f>
        <v>8</v>
      </c>
      <c r="D29" s="15">
        <f>D28*$AE$27</f>
        <v>3</v>
      </c>
      <c r="E29" s="20">
        <f>E28*$AE$28</f>
        <v>1.875</v>
      </c>
      <c r="F29" s="21">
        <f>F28*$AE$29</f>
        <v>1.125</v>
      </c>
      <c r="G29" s="29"/>
      <c r="I29" s="14" t="s">
        <v>13</v>
      </c>
      <c r="J29" s="19">
        <f>IF(J27&gt;2299,$AE$5,IF(J27&gt;2249,$AE$6,IF(J27&gt;2199,$AE$7,IF(J27&gt;2149,$AE$8,IF(J27&gt;2099,$AE$9,IF(J27&gt;2049,$AE$10,IF(J27&gt;1999,$AE$11,IF(J27&gt;1949,$AE$12,IF(J27&gt;1899,$AE$13,IF(J27&gt;1799,$AE$14,IF(J27&gt;1599,$AE$15,$AE$16)))))))))))</f>
        <v>6</v>
      </c>
      <c r="K29" s="15">
        <f>K28*$AE$27</f>
        <v>1</v>
      </c>
      <c r="L29" s="20">
        <f>L28*$AE$28</f>
        <v>2.5</v>
      </c>
      <c r="M29" s="21">
        <f>M28*$AE$29</f>
        <v>1.125</v>
      </c>
      <c r="N29" s="29"/>
      <c r="P29" s="14" t="s">
        <v>13</v>
      </c>
      <c r="Q29" s="19">
        <f>IF(Q27&gt;2299,$AE$5,IF(Q27&gt;2249,$AE$6,IF(Q27&gt;2199,$AE$7,IF(Q27&gt;2149,$AE$8,IF(Q27&gt;2099,$AE$9,IF(Q27&gt;2049,$AE$10,IF(Q27&gt;1999,$AE$11,IF(Q27&gt;1949,$AE$12,IF(Q27&gt;1899,$AE$13,IF(Q27&gt;1799,$AE$14,IF(Q27&gt;1599,$AE$15,$AE$16)))))))))))</f>
        <v>6</v>
      </c>
      <c r="R29" s="15">
        <f>R28*$AE$27</f>
        <v>0</v>
      </c>
      <c r="S29" s="20">
        <f>S28*$AE$28</f>
        <v>1.25</v>
      </c>
      <c r="T29" s="21">
        <f>T28*$AE$29</f>
        <v>1.125</v>
      </c>
      <c r="U29" s="29"/>
      <c r="AC29" s="12"/>
      <c r="AD29" s="3" t="s">
        <v>66</v>
      </c>
      <c r="AE29" s="3">
        <v>0.375</v>
      </c>
    </row>
    <row r="30" spans="2:31" ht="15" customHeight="1" x14ac:dyDescent="0.3">
      <c r="B30" s="32" t="s">
        <v>18</v>
      </c>
      <c r="C30" s="33"/>
      <c r="D30" s="33"/>
      <c r="E30" s="33"/>
      <c r="F30" s="33"/>
      <c r="G30" s="34" t="s">
        <v>2</v>
      </c>
      <c r="I30" s="32" t="s">
        <v>33</v>
      </c>
      <c r="J30" s="33"/>
      <c r="K30" s="33"/>
      <c r="L30" s="33"/>
      <c r="M30" s="33"/>
      <c r="N30" s="34" t="s">
        <v>2</v>
      </c>
      <c r="P30" s="32" t="s">
        <v>31</v>
      </c>
      <c r="Q30" s="33"/>
      <c r="R30" s="33"/>
      <c r="S30" s="33"/>
      <c r="T30" s="33"/>
      <c r="U30" s="34" t="s">
        <v>2</v>
      </c>
    </row>
    <row r="31" spans="2:31" ht="15" customHeight="1" x14ac:dyDescent="0.3">
      <c r="B31" s="4" t="s">
        <v>8</v>
      </c>
      <c r="C31" s="5" t="s">
        <v>50</v>
      </c>
      <c r="D31" s="5" t="s">
        <v>9</v>
      </c>
      <c r="E31" s="5" t="s">
        <v>10</v>
      </c>
      <c r="F31" s="6" t="s">
        <v>11</v>
      </c>
      <c r="G31" s="27">
        <f>SUM(C34:F34)</f>
        <v>13.375</v>
      </c>
      <c r="I31" s="4" t="s">
        <v>8</v>
      </c>
      <c r="J31" s="5" t="s">
        <v>50</v>
      </c>
      <c r="K31" s="5" t="s">
        <v>9</v>
      </c>
      <c r="L31" s="5" t="s">
        <v>10</v>
      </c>
      <c r="M31" s="6" t="s">
        <v>11</v>
      </c>
      <c r="N31" s="27">
        <f>SUM(J34:M34)</f>
        <v>10.5</v>
      </c>
      <c r="P31" s="4" t="s">
        <v>8</v>
      </c>
      <c r="Q31" s="5" t="s">
        <v>50</v>
      </c>
      <c r="R31" s="5" t="s">
        <v>9</v>
      </c>
      <c r="S31" s="5" t="s">
        <v>10</v>
      </c>
      <c r="T31" s="6" t="s">
        <v>11</v>
      </c>
      <c r="U31" s="27">
        <f>SUM(Q34:T34)</f>
        <v>7.6875</v>
      </c>
      <c r="AC31" s="7"/>
    </row>
    <row r="32" spans="2:31" ht="15" customHeight="1" x14ac:dyDescent="0.3">
      <c r="B32" s="8" t="s">
        <v>12</v>
      </c>
      <c r="C32" s="9">
        <v>2153</v>
      </c>
      <c r="D32" s="10">
        <v>5</v>
      </c>
      <c r="E32" s="10">
        <v>2</v>
      </c>
      <c r="F32" s="11">
        <v>1</v>
      </c>
      <c r="G32" s="28"/>
      <c r="I32" s="8" t="s">
        <v>12</v>
      </c>
      <c r="J32" s="9">
        <v>2194</v>
      </c>
      <c r="K32" s="10">
        <v>12</v>
      </c>
      <c r="L32" s="10">
        <v>6</v>
      </c>
      <c r="M32" s="11">
        <v>4</v>
      </c>
      <c r="N32" s="28"/>
      <c r="P32" s="8" t="s">
        <v>12</v>
      </c>
      <c r="Q32" s="9">
        <v>2108</v>
      </c>
      <c r="R32" s="10">
        <v>0</v>
      </c>
      <c r="S32" s="10">
        <v>27</v>
      </c>
      <c r="T32" s="11">
        <v>7</v>
      </c>
      <c r="U32" s="28"/>
      <c r="Z32" t="s">
        <v>63</v>
      </c>
      <c r="AC32" s="12"/>
    </row>
    <row r="33" spans="2:29" ht="15" customHeight="1" x14ac:dyDescent="0.3">
      <c r="B33" s="8" t="s">
        <v>67</v>
      </c>
      <c r="C33" s="18" t="s">
        <v>53</v>
      </c>
      <c r="D33" s="2">
        <f>IF(D32&gt;10,$AE$23,IF(D32&gt;6,$AE$22,IF(D32&gt;3,$AE$21,IF(D32&gt;1,$AE$20,IF(D32=1,$AE$19,$AE$24)))))</f>
        <v>2</v>
      </c>
      <c r="E33" s="2">
        <f>IF(E32&gt;10,$AE$23,IF(E32&gt;6,$AE$22,IF(E32&gt;3,$AE$21,IF(E32&gt;1,$AE$20,IF(E32=1,$AE$19,$AE$24)))))</f>
        <v>3</v>
      </c>
      <c r="F33" s="13">
        <f>IF(F32&gt;10,$AE$23,IF(F32&gt;6,$AE$22,IF(F32&gt;3,$AE$21,IF(F32&gt;1,$AE$20,IF(F32=1,$AE$19,$AE$24)))))</f>
        <v>4</v>
      </c>
      <c r="G33" s="28"/>
      <c r="I33" s="8" t="s">
        <v>67</v>
      </c>
      <c r="J33" s="18" t="s">
        <v>53</v>
      </c>
      <c r="K33" s="2">
        <f>IF(K32&gt;10,$AE$23,IF(K32&gt;6,$AE$22,IF(K32&gt;3,$AE$21,IF(K32&gt;1,$AE$20,IF(K32=1,$AE$19,$AE$24)))))</f>
        <v>0.5</v>
      </c>
      <c r="L33" s="2">
        <f>IF(L32&gt;10,$AE$23,IF(L32&gt;6,$AE$22,IF(L32&gt;3,$AE$21,IF(L32&gt;1,$AE$20,IF(L32=1,$AE$19,$AE$24)))))</f>
        <v>2</v>
      </c>
      <c r="M33" s="13">
        <f>IF(M32&gt;10,$AE$23,IF(M32&gt;6,$AE$22,IF(M32&gt;3,$AE$21,IF(M32&gt;1,$AE$20,IF(M32=1,$AE$19,$AE$24)))))</f>
        <v>2</v>
      </c>
      <c r="N33" s="28"/>
      <c r="P33" s="8" t="s">
        <v>67</v>
      </c>
      <c r="Q33" s="18" t="s">
        <v>53</v>
      </c>
      <c r="R33" s="2">
        <f>IF(R32&gt;10,$AE$23,IF(R32&gt;6,$AE$22,IF(R32&gt;3,$AE$21,IF(R32&gt;1,$AE$20,IF(R32=1,$AE$19,$AE$24)))))</f>
        <v>0</v>
      </c>
      <c r="S33" s="2">
        <f>IF(S32&gt;10,$AE$23,IF(S32&gt;6,$AE$22,IF(S32&gt;3,$AE$21,IF(S32&gt;1,$AE$20,IF(S32=1,$AE$19,$AE$24)))))</f>
        <v>0.5</v>
      </c>
      <c r="T33" s="13">
        <f>IF(T32&gt;10,$AE$23,IF(T32&gt;6,$AE$22,IF(T32&gt;3,$AE$21,IF(T32&gt;1,$AE$20,IF(T32=1,$AE$19,$AE$24)))))</f>
        <v>1</v>
      </c>
      <c r="U33" s="28"/>
      <c r="AC33" s="12"/>
    </row>
    <row r="34" spans="2:29" ht="15" customHeight="1" x14ac:dyDescent="0.3">
      <c r="B34" s="14" t="s">
        <v>13</v>
      </c>
      <c r="C34" s="19">
        <f>IF(C32&gt;2299,$AE$5,IF(C32&gt;2249,$AE$6,IF(C32&gt;2199,$AE$7,IF(C32&gt;2149,$AE$8,IF(C32&gt;2099,$AE$9,IF(C32&gt;2049,$AE$10,IF(C32&gt;1999,$AE$11,IF(C32&gt;1949,$AE$12,IF(C32&gt;1899,$AE$13,IF(C32&gt;1799,$AE$14,IF(C32&gt;1599,$AE$15,$AE$16)))))))))))</f>
        <v>8</v>
      </c>
      <c r="D34" s="15">
        <f>D33*$AE$27</f>
        <v>2</v>
      </c>
      <c r="E34" s="20">
        <f>E33*$AE$28</f>
        <v>1.875</v>
      </c>
      <c r="F34" s="21">
        <f>F33*$AE$29</f>
        <v>1.5</v>
      </c>
      <c r="G34" s="29"/>
      <c r="I34" s="14" t="s">
        <v>13</v>
      </c>
      <c r="J34" s="19">
        <f>IF(J32&gt;2299,$AE$5,IF(J32&gt;2249,$AE$6,IF(J32&gt;2199,$AE$7,IF(J32&gt;2149,$AE$8,IF(J32&gt;2099,$AE$9,IF(J32&gt;2049,$AE$10,IF(J32&gt;1999,$AE$11,IF(J32&gt;1949,$AE$12,IF(J32&gt;1899,$AE$13,IF(J32&gt;1799,$AE$14,IF(J32&gt;1599,$AE$15,$AE$16)))))))))))</f>
        <v>8</v>
      </c>
      <c r="K34" s="15">
        <f>K33*$AE$27</f>
        <v>0.5</v>
      </c>
      <c r="L34" s="20">
        <f>L33*$AE$28</f>
        <v>1.25</v>
      </c>
      <c r="M34" s="21">
        <f>M33*$AE$29</f>
        <v>0.75</v>
      </c>
      <c r="N34" s="29"/>
      <c r="P34" s="14" t="s">
        <v>13</v>
      </c>
      <c r="Q34" s="19">
        <f>IF(Q32&gt;2299,$AE$5,IF(Q32&gt;2249,$AE$6,IF(Q32&gt;2199,$AE$7,IF(Q32&gt;2149,$AE$8,IF(Q32&gt;2099,$AE$9,IF(Q32&gt;2049,$AE$10,IF(Q32&gt;1999,$AE$11,IF(Q32&gt;1949,$AE$12,IF(Q32&gt;1899,$AE$13,IF(Q32&gt;1799,$AE$14,IF(Q32&gt;1599,$AE$15,$AE$16)))))))))))</f>
        <v>7</v>
      </c>
      <c r="R34" s="15">
        <f>R33*$AE$27</f>
        <v>0</v>
      </c>
      <c r="S34" s="20">
        <f>S33*$AE$28</f>
        <v>0.3125</v>
      </c>
      <c r="T34" s="21">
        <f>T33*$AE$29</f>
        <v>0.375</v>
      </c>
      <c r="U34" s="29"/>
      <c r="AC34" s="12"/>
    </row>
    <row r="35" spans="2:29" ht="15" customHeight="1" x14ac:dyDescent="0.3">
      <c r="B35" s="45" t="s">
        <v>7</v>
      </c>
      <c r="C35" s="46"/>
      <c r="D35" s="46"/>
      <c r="E35" s="46"/>
      <c r="F35" s="46"/>
      <c r="G35" s="47" t="s">
        <v>2</v>
      </c>
      <c r="I35" s="35" t="s">
        <v>32</v>
      </c>
      <c r="J35" s="36"/>
      <c r="K35" s="36"/>
      <c r="L35" s="36"/>
      <c r="M35" s="36"/>
      <c r="N35" s="37" t="s">
        <v>2</v>
      </c>
      <c r="P35" s="32" t="s">
        <v>23</v>
      </c>
      <c r="Q35" s="33"/>
      <c r="R35" s="33"/>
      <c r="S35" s="33"/>
      <c r="T35" s="33"/>
      <c r="U35" s="34"/>
    </row>
    <row r="36" spans="2:29" ht="15" customHeight="1" x14ac:dyDescent="0.3">
      <c r="B36" s="4" t="s">
        <v>8</v>
      </c>
      <c r="C36" s="5" t="s">
        <v>50</v>
      </c>
      <c r="D36" s="5" t="s">
        <v>9</v>
      </c>
      <c r="E36" s="5" t="s">
        <v>10</v>
      </c>
      <c r="F36" s="6" t="s">
        <v>11</v>
      </c>
      <c r="G36" s="27">
        <f>SUM(C39:F39)</f>
        <v>13.25</v>
      </c>
      <c r="I36" s="4" t="s">
        <v>8</v>
      </c>
      <c r="J36" s="5" t="s">
        <v>50</v>
      </c>
      <c r="K36" s="5" t="s">
        <v>9</v>
      </c>
      <c r="L36" s="5" t="s">
        <v>10</v>
      </c>
      <c r="M36" s="6" t="s">
        <v>11</v>
      </c>
      <c r="N36" s="38">
        <f>SUM(J39:M39)</f>
        <v>10.4375</v>
      </c>
      <c r="P36" s="4" t="s">
        <v>8</v>
      </c>
      <c r="Q36" s="5" t="s">
        <v>50</v>
      </c>
      <c r="R36" s="5" t="s">
        <v>9</v>
      </c>
      <c r="S36" s="5" t="s">
        <v>10</v>
      </c>
      <c r="T36" s="6" t="s">
        <v>11</v>
      </c>
      <c r="U36" s="27">
        <f>SUM(Q39:T39)</f>
        <v>7.5</v>
      </c>
      <c r="AC36" s="7"/>
    </row>
    <row r="37" spans="2:29" ht="15" customHeight="1" x14ac:dyDescent="0.3">
      <c r="B37" s="8" t="s">
        <v>12</v>
      </c>
      <c r="C37" s="9">
        <v>2091</v>
      </c>
      <c r="D37" s="10">
        <v>1</v>
      </c>
      <c r="E37" s="10">
        <v>1</v>
      </c>
      <c r="F37" s="11">
        <v>4</v>
      </c>
      <c r="G37" s="28"/>
      <c r="I37" s="8" t="s">
        <v>12</v>
      </c>
      <c r="J37" s="9">
        <v>2109</v>
      </c>
      <c r="K37" s="10">
        <v>4</v>
      </c>
      <c r="L37" s="10">
        <v>5</v>
      </c>
      <c r="M37" s="11">
        <v>15</v>
      </c>
      <c r="N37" s="39"/>
      <c r="P37" s="8" t="s">
        <v>12</v>
      </c>
      <c r="Q37" s="9">
        <v>2053</v>
      </c>
      <c r="R37" s="10">
        <v>8</v>
      </c>
      <c r="S37" s="10">
        <v>11</v>
      </c>
      <c r="T37" s="11">
        <v>12</v>
      </c>
      <c r="U37" s="28"/>
      <c r="AC37" s="12"/>
    </row>
    <row r="38" spans="2:29" ht="15" customHeight="1" x14ac:dyDescent="0.3">
      <c r="B38" s="8" t="s">
        <v>67</v>
      </c>
      <c r="C38" s="18" t="s">
        <v>53</v>
      </c>
      <c r="D38" s="2">
        <f>IF(D37&gt;10,$AE$23,IF(D37&gt;6,$AE$22,IF(D37&gt;3,$AE$21,IF(D37&gt;1,$AE$20,IF(D37=1,$AE$19,$AE$24)))))</f>
        <v>4</v>
      </c>
      <c r="E38" s="2">
        <f>IF(E37&gt;10,$AE$23,IF(E37&gt;6,$AE$22,IF(E37&gt;3,$AE$21,IF(E37&gt;1,$AE$20,IF(E37=1,$AE$19,$AE$24)))))</f>
        <v>4</v>
      </c>
      <c r="F38" s="13">
        <f>IF(F37&gt;10,$AE$23,IF(F37&gt;6,$AE$22,IF(F37&gt;3,$AE$21,IF(F37&gt;1,$AE$20,IF(F37=1,$AE$19,$AE$24)))))</f>
        <v>2</v>
      </c>
      <c r="G38" s="28"/>
      <c r="I38" s="8" t="s">
        <v>67</v>
      </c>
      <c r="J38" s="18" t="s">
        <v>53</v>
      </c>
      <c r="K38" s="2">
        <f>IF(K37&gt;10,$AE$23,IF(K37&gt;6,$AE$22,IF(K37&gt;3,$AE$21,IF(K37&gt;1,$AE$20,IF(K37=1,$AE$19,$AE$24)))))</f>
        <v>2</v>
      </c>
      <c r="L38" s="2">
        <f>IF(L37&gt;10,$AE$23,IF(L37&gt;6,$AE$22,IF(L37&gt;3,$AE$21,IF(L37&gt;1,$AE$20,IF(L37=1,$AE$19,$AE$24)))))</f>
        <v>2</v>
      </c>
      <c r="M38" s="13">
        <f>IF(M37&gt;10,$AE$23,IF(M37&gt;6,$AE$22,IF(M37&gt;3,$AE$21,IF(M37&gt;1,$AE$20,IF(M37=1,$AE$19,$AE$24)))))</f>
        <v>0.5</v>
      </c>
      <c r="N38" s="39"/>
      <c r="P38" s="8" t="s">
        <v>67</v>
      </c>
      <c r="Q38" s="18" t="s">
        <v>53</v>
      </c>
      <c r="R38" s="2">
        <f>IF(R37&gt;10,$AE$23,IF(R37&gt;6,$AE$22,IF(R37&gt;3,$AE$21,IF(R37&gt;1,$AE$20,IF(R37=1,$AE$19,$AE$24)))))</f>
        <v>1</v>
      </c>
      <c r="S38" s="2">
        <f>IF(S37&gt;10,$AE$23,IF(S37&gt;6,$AE$22,IF(S37&gt;3,$AE$21,IF(S37&gt;1,$AE$20,IF(S37=1,$AE$19,$AE$24)))))</f>
        <v>0.5</v>
      </c>
      <c r="T38" s="13">
        <f>IF(T37&gt;10,$AE$23,IF(T37&gt;6,$AE$22,IF(T37&gt;3,$AE$21,IF(T37&gt;1,$AE$20,IF(T37=1,$AE$19,$AE$24)))))</f>
        <v>0.5</v>
      </c>
      <c r="U38" s="28"/>
      <c r="AC38" s="12"/>
    </row>
    <row r="39" spans="2:29" ht="15" customHeight="1" x14ac:dyDescent="0.3">
      <c r="B39" s="14" t="s">
        <v>13</v>
      </c>
      <c r="C39" s="19">
        <f>IF(C37&gt;2299,$AE$5,IF(C37&gt;2249,$AE$6,IF(C37&gt;2199,$AE$7,IF(C37&gt;2149,$AE$8,IF(C37&gt;2099,$AE$9,IF(C37&gt;2049,$AE$10,IF(C37&gt;1999,$AE$11,IF(C37&gt;1949,$AE$12,IF(C37&gt;1899,$AE$13,IF(C37&gt;1799,$AE$14,IF(C37&gt;1599,$AE$15,$AE$16)))))))))))</f>
        <v>6</v>
      </c>
      <c r="D39" s="15">
        <f>D38*$AE$27</f>
        <v>4</v>
      </c>
      <c r="E39" s="20">
        <f>E38*$AE$28</f>
        <v>2.5</v>
      </c>
      <c r="F39" s="21">
        <f>F38*$AE$29</f>
        <v>0.75</v>
      </c>
      <c r="G39" s="29"/>
      <c r="I39" s="14" t="s">
        <v>13</v>
      </c>
      <c r="J39" s="19">
        <f>IF(J37&gt;2299,$AE$5,IF(J37&gt;2249,$AE$6,IF(J37&gt;2199,$AE$7,IF(J37&gt;2149,$AE$8,IF(J37&gt;2099,$AE$9,IF(J37&gt;2049,$AE$10,IF(J37&gt;1999,$AE$11,IF(J37&gt;1949,$AE$12,IF(J37&gt;1899,$AE$13,IF(J37&gt;1799,$AE$14,IF(J37&gt;1599,$AE$15,$AE$16)))))))))))</f>
        <v>7</v>
      </c>
      <c r="K39" s="15">
        <f>K38*$AE$27</f>
        <v>2</v>
      </c>
      <c r="L39" s="20">
        <f>L38*$AE$28</f>
        <v>1.25</v>
      </c>
      <c r="M39" s="21">
        <f>M38*$AE$29</f>
        <v>0.1875</v>
      </c>
      <c r="N39" s="40"/>
      <c r="P39" s="14" t="s">
        <v>13</v>
      </c>
      <c r="Q39" s="19">
        <f>IF(Q37&gt;2299,$AE$5,IF(Q37&gt;2249,$AE$6,IF(Q37&gt;2199,$AE$7,IF(Q37&gt;2149,$AE$8,IF(Q37&gt;2099,$AE$9,IF(Q37&gt;2049,$AE$10,IF(Q37&gt;1999,$AE$11,IF(Q37&gt;1949,$AE$12,IF(Q37&gt;1899,$AE$13,IF(Q37&gt;1799,$AE$14,IF(Q37&gt;1599,$AE$15,$AE$16)))))))))))</f>
        <v>6</v>
      </c>
      <c r="R39" s="15">
        <f>R38*$AE$27</f>
        <v>1</v>
      </c>
      <c r="S39" s="20">
        <f>S38*$AE$28</f>
        <v>0.3125</v>
      </c>
      <c r="T39" s="21">
        <f>T38*$AE$29</f>
        <v>0.1875</v>
      </c>
      <c r="U39" s="29"/>
      <c r="AC39" s="12"/>
    </row>
    <row r="40" spans="2:29" ht="15" customHeight="1" x14ac:dyDescent="0.3">
      <c r="B40" s="32" t="s">
        <v>3</v>
      </c>
      <c r="C40" s="33"/>
      <c r="D40" s="33"/>
      <c r="E40" s="33"/>
      <c r="F40" s="33"/>
      <c r="G40" s="34" t="s">
        <v>2</v>
      </c>
      <c r="I40" s="32" t="s">
        <v>41</v>
      </c>
      <c r="J40" s="33"/>
      <c r="K40" s="33"/>
      <c r="L40" s="33"/>
      <c r="M40" s="33"/>
      <c r="N40" s="34" t="s">
        <v>2</v>
      </c>
      <c r="P40" s="32" t="s">
        <v>28</v>
      </c>
      <c r="Q40" s="33"/>
      <c r="R40" s="33"/>
      <c r="S40" s="33"/>
      <c r="T40" s="33"/>
      <c r="U40" s="34" t="s">
        <v>2</v>
      </c>
    </row>
    <row r="41" spans="2:29" ht="15" customHeight="1" x14ac:dyDescent="0.3">
      <c r="B41" s="4" t="s">
        <v>8</v>
      </c>
      <c r="C41" s="5" t="s">
        <v>50</v>
      </c>
      <c r="D41" s="5" t="s">
        <v>9</v>
      </c>
      <c r="E41" s="5" t="s">
        <v>10</v>
      </c>
      <c r="F41" s="6" t="s">
        <v>11</v>
      </c>
      <c r="G41" s="27">
        <f>SUM(C44:F44)</f>
        <v>12.375</v>
      </c>
      <c r="I41" s="4" t="s">
        <v>8</v>
      </c>
      <c r="J41" s="5" t="s">
        <v>50</v>
      </c>
      <c r="K41" s="5" t="s">
        <v>9</v>
      </c>
      <c r="L41" s="5" t="s">
        <v>10</v>
      </c>
      <c r="M41" s="6" t="s">
        <v>11</v>
      </c>
      <c r="N41" s="27">
        <f>SUM(J44:M44)</f>
        <v>9.75</v>
      </c>
      <c r="P41" s="4" t="s">
        <v>8</v>
      </c>
      <c r="Q41" s="5" t="s">
        <v>50</v>
      </c>
      <c r="R41" s="5" t="s">
        <v>9</v>
      </c>
      <c r="S41" s="5" t="s">
        <v>10</v>
      </c>
      <c r="T41" s="6" t="s">
        <v>11</v>
      </c>
      <c r="U41" s="27">
        <f>SUM(Q44:T44)</f>
        <v>7.1875</v>
      </c>
    </row>
    <row r="42" spans="2:29" ht="15" customHeight="1" x14ac:dyDescent="0.3">
      <c r="B42" s="8" t="s">
        <v>12</v>
      </c>
      <c r="C42" s="9">
        <v>2273</v>
      </c>
      <c r="D42" s="10">
        <v>10</v>
      </c>
      <c r="E42" s="10">
        <v>9</v>
      </c>
      <c r="F42" s="11">
        <v>5</v>
      </c>
      <c r="G42" s="28"/>
      <c r="I42" s="8" t="s">
        <v>12</v>
      </c>
      <c r="J42" s="9">
        <v>1958</v>
      </c>
      <c r="K42" s="10">
        <v>3</v>
      </c>
      <c r="L42" s="10">
        <v>5</v>
      </c>
      <c r="M42" s="11">
        <v>1</v>
      </c>
      <c r="N42" s="28"/>
      <c r="P42" s="8" t="s">
        <v>12</v>
      </c>
      <c r="Q42" s="9">
        <v>1982</v>
      </c>
      <c r="R42" s="10">
        <v>16</v>
      </c>
      <c r="S42" s="10">
        <v>1</v>
      </c>
      <c r="T42" s="11">
        <v>17</v>
      </c>
      <c r="U42" s="28"/>
    </row>
    <row r="43" spans="2:29" ht="15" customHeight="1" x14ac:dyDescent="0.3">
      <c r="B43" s="8" t="s">
        <v>67</v>
      </c>
      <c r="C43" s="18" t="s">
        <v>53</v>
      </c>
      <c r="D43" s="2">
        <f>IF(D42&gt;10,$AE$23,IF(D42&gt;6,$AE$22,IF(D42&gt;3,$AE$21,IF(D42&gt;1,$AE$20,IF(D42=1,$AE$19,$AE$24)))))</f>
        <v>1</v>
      </c>
      <c r="E43" s="2">
        <f>IF(E42&gt;10,$AE$23,IF(E42&gt;6,$AE$22,IF(E42&gt;3,$AE$21,IF(E42&gt;1,$AE$20,IF(E42=1,$AE$19,$AE$24)))))</f>
        <v>1</v>
      </c>
      <c r="F43" s="13">
        <f>IF(F42&gt;10,$AE$23,IF(F42&gt;6,$AE$22,IF(F42&gt;3,$AE$21,IF(F42&gt;1,$AE$20,IF(F42=1,$AE$19,$AE$24)))))</f>
        <v>2</v>
      </c>
      <c r="G43" s="28"/>
      <c r="I43" s="8" t="s">
        <v>67</v>
      </c>
      <c r="J43" s="18" t="s">
        <v>53</v>
      </c>
      <c r="K43" s="2">
        <f>IF(K42&gt;10,$AE$23,IF(K42&gt;6,$AE$22,IF(K42&gt;3,$AE$21,IF(K42&gt;1,$AE$20,IF(K42=1,$AE$19,$AE$24)))))</f>
        <v>3</v>
      </c>
      <c r="L43" s="2">
        <f>IF(L42&gt;10,$AE$23,IF(L42&gt;6,$AE$22,IF(L42&gt;3,$AE$21,IF(L42&gt;1,$AE$20,IF(L42=1,$AE$19,$AE$24)))))</f>
        <v>2</v>
      </c>
      <c r="M43" s="13">
        <f>IF(M42&gt;10,$AE$23,IF(M42&gt;6,$AE$22,IF(M42&gt;3,$AE$21,IF(M42&gt;1,$AE$20,IF(M42=1,$AE$19,$AE$24)))))</f>
        <v>4</v>
      </c>
      <c r="N43" s="28"/>
      <c r="P43" s="8" t="s">
        <v>67</v>
      </c>
      <c r="Q43" s="18" t="s">
        <v>53</v>
      </c>
      <c r="R43" s="2">
        <f>IF(R42&gt;10,$AE$23,IF(R42&gt;6,$AE$22,IF(R42&gt;3,$AE$21,IF(R42&gt;1,$AE$20,IF(R42=1,$AE$19,$AE$24)))))</f>
        <v>0.5</v>
      </c>
      <c r="S43" s="2">
        <f>IF(S42&gt;10,$AE$23,IF(S42&gt;6,$AE$22,IF(S42&gt;3,$AE$21,IF(S42&gt;1,$AE$20,IF(S42=1,$AE$19,$AE$24)))))</f>
        <v>4</v>
      </c>
      <c r="T43" s="13">
        <f>IF(T42&gt;10,$AE$23,IF(T42&gt;6,$AE$22,IF(T42&gt;3,$AE$21,IF(T42&gt;1,$AE$20,IF(T42=1,$AE$19,$AE$24)))))</f>
        <v>0.5</v>
      </c>
      <c r="U43" s="28"/>
    </row>
    <row r="44" spans="2:29" ht="15" customHeight="1" x14ac:dyDescent="0.3">
      <c r="B44" s="14" t="s">
        <v>13</v>
      </c>
      <c r="C44" s="19">
        <f>IF(C42&gt;2299,$AE$5,IF(C42&gt;2249,$AE$6,IF(C42&gt;2199,$AE$7,IF(C42&gt;2149,$AE$8,IF(C42&gt;2099,$AE$9,IF(C42&gt;2049,$AE$10,IF(C42&gt;1999,$AE$11,IF(C42&gt;1949,$AE$12,IF(C42&gt;1899,$AE$13,IF(C42&gt;1799,$AE$14,IF(C42&gt;1599,$AE$15,$AE$16)))))))))))</f>
        <v>10</v>
      </c>
      <c r="D44" s="15">
        <f>D43*$AE$27</f>
        <v>1</v>
      </c>
      <c r="E44" s="20">
        <f>E43*$AE$28</f>
        <v>0.625</v>
      </c>
      <c r="F44" s="21">
        <f>F43*$AE$29</f>
        <v>0.75</v>
      </c>
      <c r="G44" s="29"/>
      <c r="I44" s="14" t="s">
        <v>13</v>
      </c>
      <c r="J44" s="19">
        <f>IF(J42&gt;2299,$AE$5,IF(J42&gt;2249,$AE$6,IF(J42&gt;2199,$AE$7,IF(J42&gt;2149,$AE$8,IF(J42&gt;2099,$AE$9,IF(J42&gt;2049,$AE$10,IF(J42&gt;1999,$AE$11,IF(J42&gt;1949,$AE$12,IF(J42&gt;1899,$AE$13,IF(J42&gt;1799,$AE$14,IF(J42&gt;1599,$AE$15,$AE$16)))))))))))</f>
        <v>4</v>
      </c>
      <c r="K44" s="15">
        <f>K43*$AE$27</f>
        <v>3</v>
      </c>
      <c r="L44" s="20">
        <f>L43*$AE$28</f>
        <v>1.25</v>
      </c>
      <c r="M44" s="21">
        <f>M43*$AE$29</f>
        <v>1.5</v>
      </c>
      <c r="N44" s="29"/>
      <c r="P44" s="14" t="s">
        <v>13</v>
      </c>
      <c r="Q44" s="19">
        <f>IF(Q42&gt;2299,$AE$5,IF(Q42&gt;2249,$AE$6,IF(Q42&gt;2199,$AE$7,IF(Q42&gt;2149,$AE$8,IF(Q42&gt;2099,$AE$9,IF(Q42&gt;2049,$AE$10,IF(Q42&gt;1999,$AE$11,IF(Q42&gt;1949,$AE$12,IF(Q42&gt;1899,$AE$13,IF(Q42&gt;1799,$AE$14,IF(Q42&gt;1599,$AE$15,$AE$16)))))))))))</f>
        <v>4</v>
      </c>
      <c r="R44" s="15">
        <f>R43*$AE$27</f>
        <v>0.5</v>
      </c>
      <c r="S44" s="20">
        <f>S43*$AE$28</f>
        <v>2.5</v>
      </c>
      <c r="T44" s="21">
        <f>T43*$AE$29</f>
        <v>0.1875</v>
      </c>
      <c r="U44" s="29"/>
    </row>
    <row r="45" spans="2:29" ht="15" customHeight="1" x14ac:dyDescent="0.3">
      <c r="B45" s="35" t="s">
        <v>25</v>
      </c>
      <c r="C45" s="36"/>
      <c r="D45" s="36"/>
      <c r="E45" s="36"/>
      <c r="F45" s="36"/>
      <c r="G45" s="37" t="s">
        <v>2</v>
      </c>
      <c r="I45" s="35" t="s">
        <v>40</v>
      </c>
      <c r="J45" s="36"/>
      <c r="K45" s="36"/>
      <c r="L45" s="36"/>
      <c r="M45" s="36"/>
      <c r="N45" s="37" t="s">
        <v>2</v>
      </c>
      <c r="P45" s="32" t="s">
        <v>43</v>
      </c>
      <c r="Q45" s="33"/>
      <c r="R45" s="33"/>
      <c r="S45" s="33"/>
      <c r="T45" s="33"/>
      <c r="U45" s="34"/>
    </row>
    <row r="46" spans="2:29" ht="15" customHeight="1" x14ac:dyDescent="0.3">
      <c r="B46" s="4" t="s">
        <v>8</v>
      </c>
      <c r="C46" s="5" t="s">
        <v>50</v>
      </c>
      <c r="D46" s="5" t="s">
        <v>9</v>
      </c>
      <c r="E46" s="5" t="s">
        <v>10</v>
      </c>
      <c r="F46" s="6" t="s">
        <v>11</v>
      </c>
      <c r="G46" s="38">
        <f>SUM(C49:F49)</f>
        <v>12.0625</v>
      </c>
      <c r="I46" s="4" t="s">
        <v>8</v>
      </c>
      <c r="J46" s="5" t="s">
        <v>50</v>
      </c>
      <c r="K46" s="5" t="s">
        <v>9</v>
      </c>
      <c r="L46" s="5" t="s">
        <v>10</v>
      </c>
      <c r="M46" s="6" t="s">
        <v>11</v>
      </c>
      <c r="N46" s="38">
        <f>SUM(J49:M49)</f>
        <v>9.6875</v>
      </c>
      <c r="P46" s="4" t="s">
        <v>8</v>
      </c>
      <c r="Q46" s="5" t="s">
        <v>50</v>
      </c>
      <c r="R46" s="5" t="s">
        <v>9</v>
      </c>
      <c r="S46" s="5" t="s">
        <v>10</v>
      </c>
      <c r="T46" s="6" t="s">
        <v>11</v>
      </c>
      <c r="U46" s="27">
        <f>SUM(Q49:T49)</f>
        <v>7</v>
      </c>
    </row>
    <row r="47" spans="2:29" ht="15" customHeight="1" x14ac:dyDescent="0.3">
      <c r="B47" s="8" t="s">
        <v>12</v>
      </c>
      <c r="C47" s="9">
        <v>2282</v>
      </c>
      <c r="D47" s="10">
        <v>7</v>
      </c>
      <c r="E47" s="10">
        <v>16</v>
      </c>
      <c r="F47" s="11">
        <v>4</v>
      </c>
      <c r="G47" s="39"/>
      <c r="I47" s="8" t="s">
        <v>12</v>
      </c>
      <c r="J47" s="9">
        <v>2145</v>
      </c>
      <c r="K47" s="10">
        <v>6</v>
      </c>
      <c r="L47" s="10">
        <v>18</v>
      </c>
      <c r="M47" s="11">
        <v>9</v>
      </c>
      <c r="N47" s="39"/>
      <c r="P47" s="8" t="s">
        <v>12</v>
      </c>
      <c r="Q47" s="9">
        <v>1991</v>
      </c>
      <c r="R47" s="10">
        <v>7</v>
      </c>
      <c r="S47" s="10">
        <v>5</v>
      </c>
      <c r="T47" s="11">
        <v>6</v>
      </c>
      <c r="U47" s="28"/>
    </row>
    <row r="48" spans="2:29" ht="15" customHeight="1" x14ac:dyDescent="0.3">
      <c r="B48" s="8" t="s">
        <v>67</v>
      </c>
      <c r="C48" s="18" t="s">
        <v>53</v>
      </c>
      <c r="D48" s="2">
        <f>IF(D47&gt;10,$AE$23,IF(D47&gt;6,$AE$22,IF(D47&gt;3,$AE$21,IF(D47&gt;1,$AE$20,IF(D47=1,$AE$19,$AE$24)))))</f>
        <v>1</v>
      </c>
      <c r="E48" s="2">
        <f>IF(E47&gt;10,$AE$23,IF(E47&gt;6,$AE$22,IF(E47&gt;3,$AE$21,IF(E47&gt;1,$AE$20,IF(E47=1,$AE$19,$AE$24)))))</f>
        <v>0.5</v>
      </c>
      <c r="F48" s="13">
        <f>IF(F47&gt;10,$AE$23,IF(F47&gt;6,$AE$22,IF(F47&gt;3,$AE$21,IF(F47&gt;1,$AE$20,IF(F47=1,$AE$19,$AE$24)))))</f>
        <v>2</v>
      </c>
      <c r="G48" s="39"/>
      <c r="I48" s="8" t="s">
        <v>67</v>
      </c>
      <c r="J48" s="18" t="s">
        <v>53</v>
      </c>
      <c r="K48" s="2">
        <f>IF(K47&gt;10,$AE$23,IF(K47&gt;6,$AE$22,IF(K47&gt;3,$AE$21,IF(K47&gt;1,$AE$20,IF(K47=1,$AE$19,$AE$24)))))</f>
        <v>2</v>
      </c>
      <c r="L48" s="2">
        <f>IF(L47&gt;10,$AE$23,IF(L47&gt;6,$AE$22,IF(L47&gt;3,$AE$21,IF(L47&gt;1,$AE$20,IF(L47=1,$AE$19,$AE$24)))))</f>
        <v>0.5</v>
      </c>
      <c r="M48" s="13">
        <f>IF(M47&gt;10,$AE$23,IF(M47&gt;6,$AE$22,IF(M47&gt;3,$AE$21,IF(M47&gt;1,$AE$20,IF(M47=1,$AE$19,$AE$24)))))</f>
        <v>1</v>
      </c>
      <c r="N48" s="39"/>
      <c r="P48" s="8" t="s">
        <v>67</v>
      </c>
      <c r="Q48" s="18" t="s">
        <v>53</v>
      </c>
      <c r="R48" s="2">
        <f>IF(R47&gt;10,$AE$23,IF(R47&gt;6,$AE$22,IF(R47&gt;3,$AE$21,IF(R47&gt;1,$AE$20,IF(R47=1,$AE$19,$AE$24)))))</f>
        <v>1</v>
      </c>
      <c r="S48" s="2">
        <f>IF(S47&gt;10,$AE$23,IF(S47&gt;6,$AE$22,IF(S47&gt;3,$AE$21,IF(S47&gt;1,$AE$20,IF(S47=1,$AE$19,$AE$24)))))</f>
        <v>2</v>
      </c>
      <c r="T48" s="13">
        <f>IF(T47&gt;10,$AE$23,IF(T47&gt;6,$AE$22,IF(T47&gt;3,$AE$21,IF(T47&gt;1,$AE$20,IF(T47=1,$AE$19,$AE$24)))))</f>
        <v>2</v>
      </c>
      <c r="U48" s="28"/>
    </row>
    <row r="49" spans="2:21" ht="15" customHeight="1" x14ac:dyDescent="0.3">
      <c r="B49" s="14" t="s">
        <v>13</v>
      </c>
      <c r="C49" s="19">
        <f>IF(C47&gt;2299,$AE$5,IF(C47&gt;2249,$AE$6,IF(C47&gt;2199,$AE$7,IF(C47&gt;2149,$AE$8,IF(C47&gt;2099,$AE$9,IF(C47&gt;2049,$AE$10,IF(C47&gt;1999,$AE$11,IF(C47&gt;1949,$AE$12,IF(C47&gt;1899,$AE$13,IF(C47&gt;1799,$AE$14,IF(C47&gt;1599,$AE$15,$AE$16)))))))))))</f>
        <v>10</v>
      </c>
      <c r="D49" s="15">
        <f>D48*$AE$27</f>
        <v>1</v>
      </c>
      <c r="E49" s="20">
        <f>E48*$AE$28</f>
        <v>0.3125</v>
      </c>
      <c r="F49" s="21">
        <f>F48*$AE$29</f>
        <v>0.75</v>
      </c>
      <c r="G49" s="40"/>
      <c r="I49" s="14" t="s">
        <v>13</v>
      </c>
      <c r="J49" s="19">
        <f>IF(J47&gt;2299,$AE$5,IF(J47&gt;2249,$AE$6,IF(J47&gt;2199,$AE$7,IF(J47&gt;2149,$AE$8,IF(J47&gt;2099,$AE$9,IF(J47&gt;2049,$AE$10,IF(J47&gt;1999,$AE$11,IF(J47&gt;1949,$AE$12,IF(J47&gt;1899,$AE$13,IF(J47&gt;1799,$AE$14,IF(J47&gt;1599,$AE$15,$AE$16)))))))))))</f>
        <v>7</v>
      </c>
      <c r="K49" s="15">
        <f>K48*$AE$27</f>
        <v>2</v>
      </c>
      <c r="L49" s="20">
        <f>L48*$AE$28</f>
        <v>0.3125</v>
      </c>
      <c r="M49" s="21">
        <f>M48*$AE$29</f>
        <v>0.375</v>
      </c>
      <c r="N49" s="40"/>
      <c r="P49" s="14" t="s">
        <v>13</v>
      </c>
      <c r="Q49" s="19">
        <f>IF(Q47&gt;2299,$AE$5,IF(Q47&gt;2249,$AE$6,IF(Q47&gt;2199,$AE$7,IF(Q47&gt;2149,$AE$8,IF(Q47&gt;2099,$AE$9,IF(Q47&gt;2049,$AE$10,IF(Q47&gt;1999,$AE$11,IF(Q47&gt;1949,$AE$12,IF(Q47&gt;1899,$AE$13,IF(Q47&gt;1799,$AE$14,IF(Q47&gt;1599,$AE$15,$AE$16)))))))))))</f>
        <v>4</v>
      </c>
      <c r="R49" s="15">
        <f>R48*$AE$27</f>
        <v>1</v>
      </c>
      <c r="S49" s="20">
        <f>S48*$AE$28</f>
        <v>1.25</v>
      </c>
      <c r="T49" s="21">
        <f>T48*$AE$29</f>
        <v>0.75</v>
      </c>
      <c r="U49" s="29"/>
    </row>
    <row r="50" spans="2:21" ht="15" customHeight="1" x14ac:dyDescent="0.3">
      <c r="B50" s="35" t="s">
        <v>17</v>
      </c>
      <c r="C50" s="44"/>
      <c r="D50" s="44"/>
      <c r="E50" s="44"/>
      <c r="F50" s="44"/>
      <c r="G50" s="43" t="s">
        <v>2</v>
      </c>
      <c r="I50" s="32" t="s">
        <v>15</v>
      </c>
      <c r="J50" s="33"/>
      <c r="K50" s="33"/>
      <c r="L50" s="33"/>
      <c r="M50" s="33"/>
      <c r="N50" s="34"/>
      <c r="P50" s="32" t="s">
        <v>30</v>
      </c>
      <c r="Q50" s="33"/>
      <c r="R50" s="33"/>
      <c r="S50" s="33"/>
      <c r="T50" s="33"/>
      <c r="U50" s="34"/>
    </row>
    <row r="51" spans="2:21" ht="15" customHeight="1" x14ac:dyDescent="0.3">
      <c r="B51" s="4" t="s">
        <v>8</v>
      </c>
      <c r="C51" s="5" t="s">
        <v>50</v>
      </c>
      <c r="D51" s="5" t="s">
        <v>9</v>
      </c>
      <c r="E51" s="5" t="s">
        <v>10</v>
      </c>
      <c r="F51" s="6" t="s">
        <v>11</v>
      </c>
      <c r="G51" s="27">
        <f>SUM(C54:F54)</f>
        <v>11.6875</v>
      </c>
      <c r="I51" s="4" t="s">
        <v>8</v>
      </c>
      <c r="J51" s="5" t="s">
        <v>50</v>
      </c>
      <c r="K51" s="5" t="s">
        <v>9</v>
      </c>
      <c r="L51" s="5" t="s">
        <v>10</v>
      </c>
      <c r="M51" s="6" t="s">
        <v>11</v>
      </c>
      <c r="N51" s="27">
        <f>SUM(J54:M54)</f>
        <v>9.5</v>
      </c>
      <c r="P51" s="4" t="s">
        <v>8</v>
      </c>
      <c r="Q51" s="5" t="s">
        <v>50</v>
      </c>
      <c r="R51" s="5" t="s">
        <v>9</v>
      </c>
      <c r="S51" s="5" t="s">
        <v>10</v>
      </c>
      <c r="T51" s="6" t="s">
        <v>11</v>
      </c>
      <c r="U51" s="27">
        <f>SUM(Q54:T54)</f>
        <v>6.8125</v>
      </c>
    </row>
    <row r="52" spans="2:21" ht="15" customHeight="1" x14ac:dyDescent="0.3">
      <c r="B52" s="8" t="s">
        <v>12</v>
      </c>
      <c r="C52" s="9">
        <v>2123</v>
      </c>
      <c r="D52" s="10">
        <v>1</v>
      </c>
      <c r="E52" s="10">
        <v>12</v>
      </c>
      <c r="F52" s="11">
        <v>8</v>
      </c>
      <c r="G52" s="28"/>
      <c r="I52" s="8" t="s">
        <v>12</v>
      </c>
      <c r="J52" s="9">
        <v>2115</v>
      </c>
      <c r="K52" s="10">
        <v>13</v>
      </c>
      <c r="L52" s="10">
        <v>4</v>
      </c>
      <c r="M52" s="11">
        <v>5</v>
      </c>
      <c r="N52" s="28"/>
      <c r="P52" s="8" t="s">
        <v>12</v>
      </c>
      <c r="Q52" s="9">
        <v>2021</v>
      </c>
      <c r="R52" s="10">
        <v>9</v>
      </c>
      <c r="S52" s="10">
        <v>9</v>
      </c>
      <c r="T52" s="11">
        <v>15</v>
      </c>
      <c r="U52" s="28"/>
    </row>
    <row r="53" spans="2:21" ht="15" customHeight="1" x14ac:dyDescent="0.3">
      <c r="B53" s="8" t="s">
        <v>67</v>
      </c>
      <c r="C53" s="18" t="s">
        <v>53</v>
      </c>
      <c r="D53" s="2">
        <f>IF(D52&gt;10,$AE$23,IF(D52&gt;6,$AE$22,IF(D52&gt;3,$AE$21,IF(D52&gt;1,$AE$20,IF(D52=1,$AE$19,$AE$24)))))</f>
        <v>4</v>
      </c>
      <c r="E53" s="2">
        <f>IF(E52&gt;10,$AE$23,IF(E52&gt;6,$AE$22,IF(E52&gt;3,$AE$21,IF(E52&gt;1,$AE$20,IF(E52=1,$AE$19,$AE$24)))))</f>
        <v>0.5</v>
      </c>
      <c r="F53" s="13">
        <f>IF(F52&gt;10,$AE$23,IF(F52&gt;6,$AE$22,IF(F52&gt;3,$AE$21,IF(F52&gt;1,$AE$20,IF(F52=1,$AE$19,$AE$24)))))</f>
        <v>1</v>
      </c>
      <c r="G53" s="28"/>
      <c r="I53" s="8" t="s">
        <v>67</v>
      </c>
      <c r="J53" s="18" t="s">
        <v>53</v>
      </c>
      <c r="K53" s="2">
        <f>IF(K52&gt;10,$AE$23,IF(K52&gt;6,$AE$22,IF(K52&gt;3,$AE$21,IF(K52&gt;1,$AE$20,IF(K52=1,$AE$19,$AE$24)))))</f>
        <v>0.5</v>
      </c>
      <c r="L53" s="2">
        <f>IF(L52&gt;10,$AE$23,IF(L52&gt;6,$AE$22,IF(L52&gt;3,$AE$21,IF(L52&gt;1,$AE$20,IF(L52=1,$AE$19,$AE$24)))))</f>
        <v>2</v>
      </c>
      <c r="M53" s="13">
        <f>IF(M52&gt;10,$AE$23,IF(M52&gt;6,$AE$22,IF(M52&gt;3,$AE$21,IF(M52&gt;1,$AE$20,IF(M52=1,$AE$19,$AE$24)))))</f>
        <v>2</v>
      </c>
      <c r="N53" s="28"/>
      <c r="P53" s="8" t="s">
        <v>67</v>
      </c>
      <c r="Q53" s="18" t="s">
        <v>53</v>
      </c>
      <c r="R53" s="2">
        <f>IF(R52&gt;10,$AE$23,IF(R52&gt;6,$AE$22,IF(R52&gt;3,$AE$21,IF(R52&gt;1,$AE$20,IF(R52=1,$AE$19,$AE$24)))))</f>
        <v>1</v>
      </c>
      <c r="S53" s="2">
        <f>IF(S52&gt;10,$AE$23,IF(S52&gt;6,$AE$22,IF(S52&gt;3,$AE$21,IF(S52&gt;1,$AE$20,IF(S52=1,$AE$19,$AE$24)))))</f>
        <v>1</v>
      </c>
      <c r="T53" s="13">
        <f>IF(T52&gt;10,$AE$23,IF(T52&gt;6,$AE$22,IF(T52&gt;3,$AE$21,IF(T52&gt;1,$AE$20,IF(T52=1,$AE$19,$AE$24)))))</f>
        <v>0.5</v>
      </c>
      <c r="U53" s="28"/>
    </row>
    <row r="54" spans="2:21" ht="15" customHeight="1" x14ac:dyDescent="0.3">
      <c r="B54" s="14" t="s">
        <v>13</v>
      </c>
      <c r="C54" s="19">
        <f>IF(C52&gt;2299,$AE$5,IF(C52&gt;2249,$AE$6,IF(C52&gt;2199,$AE$7,IF(C52&gt;2149,$AE$8,IF(C52&gt;2099,$AE$9,IF(C52&gt;2049,$AE$10,IF(C52&gt;1999,$AE$11,IF(C52&gt;1949,$AE$12,IF(C52&gt;1899,$AE$13,IF(C52&gt;1799,$AE$14,IF(C52&gt;1599,$AE$15,$AE$16)))))))))))</f>
        <v>7</v>
      </c>
      <c r="D54" s="15">
        <f>D53*$AE$27</f>
        <v>4</v>
      </c>
      <c r="E54" s="20">
        <f>E53*$AE$28</f>
        <v>0.3125</v>
      </c>
      <c r="F54" s="21">
        <f>F53*$AE$29</f>
        <v>0.375</v>
      </c>
      <c r="G54" s="29"/>
      <c r="I54" s="14" t="s">
        <v>13</v>
      </c>
      <c r="J54" s="19">
        <f>IF(J52&gt;2299,$AE$5,IF(J52&gt;2249,$AE$6,IF(J52&gt;2199,$AE$7,IF(J52&gt;2149,$AE$8,IF(J52&gt;2099,$AE$9,IF(J52&gt;2049,$AE$10,IF(J52&gt;1999,$AE$11,IF(J52&gt;1949,$AE$12,IF(J52&gt;1899,$AE$13,IF(J52&gt;1799,$AE$14,IF(J52&gt;1599,$AE$15,$AE$16)))))))))))</f>
        <v>7</v>
      </c>
      <c r="K54" s="15">
        <f>K53*$AE$27</f>
        <v>0.5</v>
      </c>
      <c r="L54" s="20">
        <f>L53*$AE$28</f>
        <v>1.25</v>
      </c>
      <c r="M54" s="21">
        <f>M53*$AE$29</f>
        <v>0.75</v>
      </c>
      <c r="N54" s="29"/>
      <c r="P54" s="14" t="s">
        <v>13</v>
      </c>
      <c r="Q54" s="19">
        <f>IF(Q52&gt;2299,$AE$5,IF(Q52&gt;2249,$AE$6,IF(Q52&gt;2199,$AE$7,IF(Q52&gt;2149,$AE$8,IF(Q52&gt;2099,$AE$9,IF(Q52&gt;2049,$AE$10,IF(Q52&gt;1999,$AE$11,IF(Q52&gt;1949,$AE$12,IF(Q52&gt;1899,$AE$13,IF(Q52&gt;1799,$AE$14,IF(Q52&gt;1599,$AE$15,$AE$16)))))))))))</f>
        <v>5</v>
      </c>
      <c r="R54" s="15">
        <f>R53*$AE$27</f>
        <v>1</v>
      </c>
      <c r="S54" s="20">
        <f>S53*$AE$28</f>
        <v>0.625</v>
      </c>
      <c r="T54" s="21">
        <f>T53*$AE$29</f>
        <v>0.1875</v>
      </c>
      <c r="U54" s="29"/>
    </row>
    <row r="55" spans="2:21" ht="15" customHeight="1" x14ac:dyDescent="0.3"/>
    <row r="56" spans="2:21" ht="15" customHeight="1" x14ac:dyDescent="0.3"/>
    <row r="57" spans="2:21" ht="15" customHeight="1" x14ac:dyDescent="0.3"/>
    <row r="58" spans="2:21" ht="15" customHeight="1" x14ac:dyDescent="0.3"/>
    <row r="59" spans="2:21" ht="15" customHeight="1" x14ac:dyDescent="0.3"/>
    <row r="60" spans="2:21" ht="15" customHeight="1" x14ac:dyDescent="0.3"/>
    <row r="61" spans="2:21" ht="15" customHeight="1" x14ac:dyDescent="0.3"/>
    <row r="62" spans="2:21" ht="15" customHeight="1" x14ac:dyDescent="0.3"/>
    <row r="63" spans="2:21" ht="15" customHeight="1" x14ac:dyDescent="0.3"/>
    <row r="64" spans="2:21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</sheetData>
  <mergeCells count="73">
    <mergeCell ref="U51:U54"/>
    <mergeCell ref="N36:N39"/>
    <mergeCell ref="P15:U15"/>
    <mergeCell ref="U16:U19"/>
    <mergeCell ref="U31:U34"/>
    <mergeCell ref="N46:N49"/>
    <mergeCell ref="U26:U29"/>
    <mergeCell ref="U21:U24"/>
    <mergeCell ref="P50:U50"/>
    <mergeCell ref="P20:U20"/>
    <mergeCell ref="I35:N35"/>
    <mergeCell ref="P10:U10"/>
    <mergeCell ref="U46:U49"/>
    <mergeCell ref="P45:U45"/>
    <mergeCell ref="P30:U30"/>
    <mergeCell ref="I45:N45"/>
    <mergeCell ref="P25:U25"/>
    <mergeCell ref="U6:U9"/>
    <mergeCell ref="N6:N9"/>
    <mergeCell ref="N31:N34"/>
    <mergeCell ref="N41:N44"/>
    <mergeCell ref="AD18:AE18"/>
    <mergeCell ref="W15:AB15"/>
    <mergeCell ref="AB6:AB9"/>
    <mergeCell ref="U11:U14"/>
    <mergeCell ref="AD26:AE26"/>
    <mergeCell ref="G51:G54"/>
    <mergeCell ref="N21:N24"/>
    <mergeCell ref="AB16:AB19"/>
    <mergeCell ref="N26:N29"/>
    <mergeCell ref="P35:U35"/>
    <mergeCell ref="B50:G50"/>
    <mergeCell ref="I20:N20"/>
    <mergeCell ref="B35:G35"/>
    <mergeCell ref="N51:N54"/>
    <mergeCell ref="G46:G49"/>
    <mergeCell ref="G31:G34"/>
    <mergeCell ref="U41:U44"/>
    <mergeCell ref="G36:G39"/>
    <mergeCell ref="I50:N50"/>
    <mergeCell ref="I30:N30"/>
    <mergeCell ref="I40:N40"/>
    <mergeCell ref="B45:G45"/>
    <mergeCell ref="B30:G30"/>
    <mergeCell ref="I10:N10"/>
    <mergeCell ref="P40:U40"/>
    <mergeCell ref="B15:G15"/>
    <mergeCell ref="G11:G14"/>
    <mergeCell ref="G41:G44"/>
    <mergeCell ref="G26:G29"/>
    <mergeCell ref="G21:G24"/>
    <mergeCell ref="G16:G19"/>
    <mergeCell ref="I25:N25"/>
    <mergeCell ref="U36:U39"/>
    <mergeCell ref="N16:N19"/>
    <mergeCell ref="I15:N15"/>
    <mergeCell ref="N11:N14"/>
    <mergeCell ref="AD4:AE4"/>
    <mergeCell ref="B5:G5"/>
    <mergeCell ref="B10:G10"/>
    <mergeCell ref="B40:G40"/>
    <mergeCell ref="B25:G25"/>
    <mergeCell ref="B20:G20"/>
    <mergeCell ref="W10:AB10"/>
    <mergeCell ref="B4:G4"/>
    <mergeCell ref="I4:N4"/>
    <mergeCell ref="P4:U4"/>
    <mergeCell ref="W4:AB4"/>
    <mergeCell ref="W5:AB5"/>
    <mergeCell ref="G6:G9"/>
    <mergeCell ref="AB11:AB14"/>
    <mergeCell ref="P5:U5"/>
    <mergeCell ref="I5:N5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TOP 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Jakovic</dc:creator>
  <cp:lastModifiedBy>Zeljko Matkun</cp:lastModifiedBy>
  <dcterms:created xsi:type="dcterms:W3CDTF">2025-03-05T11:53:55Z</dcterms:created>
  <dcterms:modified xsi:type="dcterms:W3CDTF">2025-04-19T10:42:36Z</dcterms:modified>
</cp:coreProperties>
</file>